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rochelle.reimert\Downloads\PDF\"/>
    </mc:Choice>
  </mc:AlternateContent>
  <xr:revisionPtr revIDLastSave="0" documentId="13_ncr:1_{D20E8FD5-B8F6-433D-8A48-D73316734C80}" xr6:coauthVersionLast="47" xr6:coauthVersionMax="47" xr10:uidLastSave="{00000000-0000-0000-0000-000000000000}"/>
  <workbookProtection workbookAlgorithmName="SHA-512" workbookHashValue="dw0inFkGSYGxdvA2AetPD2a/BjnJ93PHhMncCjJ2uXlujMoUqwG81Ey8cEZOgxpkIrtaXmIp3QrLW7E9bRI4Ng==" workbookSaltValue="DYcDKitIm017mFxAd3HbCg==" workbookSpinCount="100000" lockStructure="1"/>
  <bookViews>
    <workbookView xWindow="28680" yWindow="-120" windowWidth="29040" windowHeight="15840" xr2:uid="{BA9EE622-1DBA-4793-B6DA-DCB440E19DE7}"/>
  </bookViews>
  <sheets>
    <sheet name="2024 worksheet" sheetId="1" r:id="rId1"/>
    <sheet name="2023 Budget"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1" i="1" l="1"/>
  <c r="H39" i="1"/>
  <c r="F178" i="1"/>
  <c r="F168" i="1"/>
  <c r="F159" i="1"/>
  <c r="F148" i="1"/>
  <c r="F139" i="1"/>
  <c r="F129" i="1"/>
  <c r="F102" i="1"/>
  <c r="F93" i="1"/>
  <c r="F84" i="1"/>
  <c r="F75" i="1"/>
  <c r="F66" i="1"/>
  <c r="F57" i="1"/>
  <c r="F39" i="1"/>
  <c r="F31" i="1"/>
  <c r="D180" i="1"/>
  <c r="H178" i="1"/>
  <c r="I178" i="1"/>
  <c r="H168" i="1"/>
  <c r="I168" i="1"/>
  <c r="H139" i="1"/>
  <c r="I139" i="1"/>
  <c r="H148" i="1"/>
  <c r="I148" i="1"/>
  <c r="H159" i="1"/>
  <c r="I159" i="1"/>
  <c r="H129" i="1"/>
  <c r="I129" i="1"/>
  <c r="H120" i="1"/>
  <c r="I120" i="1"/>
  <c r="H111" i="1"/>
  <c r="I111" i="1"/>
  <c r="H102" i="1"/>
  <c r="I102" i="1"/>
  <c r="H93" i="1"/>
  <c r="I93" i="1"/>
  <c r="H84" i="1"/>
  <c r="I84" i="1"/>
  <c r="H75" i="1"/>
  <c r="I75" i="1"/>
  <c r="H66" i="1"/>
  <c r="I66" i="1"/>
  <c r="H213" i="1"/>
  <c r="G102" i="1"/>
  <c r="H57" i="1"/>
  <c r="I57" i="1"/>
  <c r="H31" i="1"/>
  <c r="I31" i="1"/>
  <c r="I39" i="1"/>
  <c r="I11" i="1"/>
  <c r="H11" i="1"/>
  <c r="D11" i="1"/>
  <c r="F180" i="1" l="1"/>
  <c r="F215" i="1" s="1"/>
  <c r="F217" i="1" s="1"/>
  <c r="I180" i="1"/>
  <c r="H180" i="1"/>
  <c r="H215" i="1" s="1"/>
  <c r="H41" i="1"/>
  <c r="I41" i="1"/>
  <c r="H217" i="1" l="1"/>
  <c r="I188" i="1" l="1"/>
  <c r="I213" i="1" s="1"/>
  <c r="I215" i="1" s="1"/>
  <c r="I217" i="1" s="1"/>
  <c r="G57" i="1"/>
  <c r="D177" i="2" l="1"/>
  <c r="D206" i="2"/>
  <c r="D175" i="2"/>
  <c r="D166" i="2"/>
  <c r="D157" i="2"/>
  <c r="D146" i="2"/>
  <c r="D137" i="2"/>
  <c r="D127" i="2"/>
  <c r="D118" i="2"/>
  <c r="D109" i="2"/>
  <c r="D100" i="2"/>
  <c r="D91" i="2"/>
  <c r="D82" i="2"/>
  <c r="D73" i="2"/>
  <c r="D64" i="2"/>
  <c r="D208" i="2" s="1"/>
  <c r="D37" i="2"/>
  <c r="D28" i="2"/>
  <c r="D39" i="2" s="1"/>
  <c r="D210" i="2" s="1"/>
  <c r="G213" i="1"/>
  <c r="G66" i="1" l="1"/>
  <c r="G75" i="1"/>
  <c r="G84" i="1"/>
  <c r="G93" i="1"/>
  <c r="G111" i="1"/>
  <c r="G120" i="1"/>
  <c r="G129" i="1"/>
  <c r="G139" i="1"/>
  <c r="G178" i="1"/>
  <c r="G168" i="1"/>
  <c r="G159" i="1"/>
  <c r="G148" i="1"/>
  <c r="G39" i="1"/>
  <c r="G31" i="1"/>
  <c r="G180" i="1" l="1"/>
  <c r="G215" i="1" s="1"/>
  <c r="G41" i="1"/>
  <c r="G217" i="1" l="1"/>
  <c r="E213" i="1"/>
  <c r="E178" i="1"/>
  <c r="E168" i="1"/>
  <c r="E159" i="1"/>
  <c r="E148" i="1"/>
  <c r="E139" i="1"/>
  <c r="E129" i="1"/>
  <c r="E120" i="1"/>
  <c r="E111" i="1"/>
  <c r="E102" i="1"/>
  <c r="E93" i="1"/>
  <c r="E84" i="1"/>
  <c r="E75" i="1"/>
  <c r="E66" i="1"/>
  <c r="E57" i="1"/>
  <c r="E39" i="1"/>
  <c r="E31" i="1"/>
  <c r="E11" i="1"/>
  <c r="E180" i="1" l="1"/>
  <c r="E215" i="1" s="1"/>
  <c r="E41" i="1"/>
  <c r="E217" i="1" l="1"/>
</calcChain>
</file>

<file path=xl/sharedStrings.xml><?xml version="1.0" encoding="utf-8"?>
<sst xmlns="http://schemas.openxmlformats.org/spreadsheetml/2006/main" count="754" uniqueCount="349">
  <si>
    <t>QuickBook line</t>
  </si>
  <si>
    <t>codes</t>
  </si>
  <si>
    <t xml:space="preserve">name for lines </t>
  </si>
  <si>
    <t>2022 Budget</t>
  </si>
  <si>
    <t>Comments</t>
  </si>
  <si>
    <t>REVENUE</t>
  </si>
  <si>
    <t>Conference revenue</t>
  </si>
  <si>
    <t>CON-R</t>
  </si>
  <si>
    <t xml:space="preserve">CONFERENCE Registrants + CEU payment </t>
  </si>
  <si>
    <t>CON-SP</t>
  </si>
  <si>
    <t>CONFERENCE Sponsors/Exhibits</t>
  </si>
  <si>
    <t>CON-B</t>
  </si>
  <si>
    <t>CONFERENCE Baskets- 50/50 sales</t>
  </si>
  <si>
    <t>CON-G - CVENT</t>
  </si>
  <si>
    <t>CONFERENCE OMHSAS Grant - CVENT</t>
  </si>
  <si>
    <t>CON-G-SCH</t>
  </si>
  <si>
    <t xml:space="preserve">CONFERENCE OMHSAS Grant Scholarships  </t>
  </si>
  <si>
    <t>CON-G-KEY</t>
  </si>
  <si>
    <t>CONFERENCE OMHSAS Grant - Keynotes</t>
  </si>
  <si>
    <t>Total Conference revenue</t>
  </si>
  <si>
    <t>Training revenue</t>
  </si>
  <si>
    <t>TR-12</t>
  </si>
  <si>
    <t xml:space="preserve"> TRAINING-REGISTRATIONS-12 HR</t>
  </si>
  <si>
    <t>TR-CP-1D</t>
  </si>
  <si>
    <t xml:space="preserve"> TRAINING - REGISTRATIONS -  CPRP - One day </t>
  </si>
  <si>
    <t>TR-CP-B</t>
  </si>
  <si>
    <t>TRAINING-REGISTRATIONS-CPRP - Bootcamp</t>
  </si>
  <si>
    <t>TR-DOC</t>
  </si>
  <si>
    <t>TRAINING-REGISTRATIONS-DOC</t>
  </si>
  <si>
    <t>TR-ETH</t>
  </si>
  <si>
    <t>TRAINING-REGISTRATIONS- ETHICS &amp; BOUNDRIES</t>
  </si>
  <si>
    <t>TR-BU</t>
  </si>
  <si>
    <t>TRAINING-REGISTRATIONS-BOSTON UNIVERSITY</t>
  </si>
  <si>
    <t>TR-ENG</t>
  </si>
  <si>
    <t xml:space="preserve">TRAINING-REGISTRATIONS-ENGAGEMENT SKILLS </t>
  </si>
  <si>
    <t>TR-PSDOC</t>
  </si>
  <si>
    <t>TRAINING-REGISTRATIONS-PEER DOCUMENTATION</t>
  </si>
  <si>
    <t>TR-CO</t>
  </si>
  <si>
    <t>TRAINING-REGISTRATIONS-CONTRACTS/TA</t>
  </si>
  <si>
    <t>TR-YYA</t>
  </si>
  <si>
    <t>TRAINING-REGISTRATIONS-YYA</t>
  </si>
  <si>
    <t>This course is close to being added in the new LMS and will be marketed heavily. 13 @ $75</t>
  </si>
  <si>
    <t>TR-CC</t>
  </si>
  <si>
    <t>TRAINING-REGISTRATIONS-CULTURAL COMPETENCE</t>
  </si>
  <si>
    <t>This will be included in the Miscellaneous category</t>
  </si>
  <si>
    <t>TR-ASMR</t>
  </si>
  <si>
    <r>
      <t>TRAINING REGISTRATIONS -</t>
    </r>
    <r>
      <rPr>
        <sz val="8"/>
        <rFont val="Arial"/>
        <family val="2"/>
      </rPr>
      <t>ASSESSING &amp; MANAGING SUICIDE RISK</t>
    </r>
  </si>
  <si>
    <t>TR-F</t>
  </si>
  <si>
    <t>TRAINING-REGISTRATIONS-FILMS (Healing Voices/Crazy Wise)</t>
  </si>
  <si>
    <t>TRAINING-REGISTRATIONS-MISCELLANEOUS</t>
  </si>
  <si>
    <t>use for once and done trainings not in the list (Autism, etc. or income from product developed for PRA)</t>
  </si>
  <si>
    <t>TR-G-OMHSAS</t>
  </si>
  <si>
    <t>TRAINING- OMHSAS GRANT</t>
  </si>
  <si>
    <t>the 2022 grant was for AMSR.</t>
  </si>
  <si>
    <t>Total Training revenue</t>
  </si>
  <si>
    <t>Operation revenue</t>
  </si>
  <si>
    <t>other</t>
  </si>
  <si>
    <t>O-CEU</t>
  </si>
  <si>
    <t>CEU'S</t>
  </si>
  <si>
    <t>Payment from a training source for CPRP credits - such as UPMC</t>
  </si>
  <si>
    <t>O-DON</t>
  </si>
  <si>
    <t>SCHOLARSHIPS - DONATIONS</t>
  </si>
  <si>
    <t>O-PRADUES</t>
  </si>
  <si>
    <t>OPERATIONS- PRA-DUES</t>
  </si>
  <si>
    <t>O-DONUNRES</t>
  </si>
  <si>
    <t>OPERATIONS-DONATIONS-UNRESTRICTED</t>
  </si>
  <si>
    <t>O-MERCH</t>
  </si>
  <si>
    <t>OPERATIONS - MERCHANDISE (pins, T-shirts)</t>
  </si>
  <si>
    <t>Total Operation revenue</t>
  </si>
  <si>
    <t>TOTAL REVENUE</t>
  </si>
  <si>
    <t xml:space="preserve"> </t>
  </si>
  <si>
    <t>EXPENSES</t>
  </si>
  <si>
    <t>Conference Expenses</t>
  </si>
  <si>
    <t>EX-CON-REF</t>
  </si>
  <si>
    <t>CONFERENCE REFUNDS</t>
  </si>
  <si>
    <t>EX-CON-INTRP</t>
  </si>
  <si>
    <t>CONFERENCE-INTERPRETER</t>
  </si>
  <si>
    <t>EX-CON-GEN</t>
  </si>
  <si>
    <t>CONFERENCE General Expenses</t>
  </si>
  <si>
    <t>EX-CON-AWARD</t>
  </si>
  <si>
    <t>CONFERENCE AWARDS</t>
  </si>
  <si>
    <t>EX-CON-CENTER</t>
  </si>
  <si>
    <t>CONFERENCE-Convention Center</t>
  </si>
  <si>
    <t>EX-CON-SPEXP</t>
  </si>
  <si>
    <t>CONFERENCE-Speaker fees and related expenses</t>
  </si>
  <si>
    <t>EX-CON-CVENT</t>
  </si>
  <si>
    <t>CONFERENCE-CVENT</t>
  </si>
  <si>
    <t>EX-CON-PRINT</t>
  </si>
  <si>
    <t>CONFERENCE-Printing</t>
  </si>
  <si>
    <t>I think we should keep a nominal amount here - just in case</t>
  </si>
  <si>
    <t>EX-CON-SUP</t>
  </si>
  <si>
    <t>CONFERENCE-Supplies</t>
  </si>
  <si>
    <t>EX-CON-PROMO</t>
  </si>
  <si>
    <t>CONFERENCE-Promotional Items</t>
  </si>
  <si>
    <t>While people love give a aways it is just not feasible/cost effective to send out promo items</t>
  </si>
  <si>
    <t>EX-CON-TVL</t>
  </si>
  <si>
    <t>CONFERENCE-Travel</t>
  </si>
  <si>
    <t>EX-CON-PP</t>
  </si>
  <si>
    <t>CONFERENCE-PayPal Subscription and Fees</t>
  </si>
  <si>
    <t>this would be the PayPal subscription and the total of all transaction fees</t>
  </si>
  <si>
    <t>Total Conference Expenses</t>
  </si>
  <si>
    <t>12 HR Expenses</t>
  </si>
  <si>
    <t>EX-TR12-HF</t>
  </si>
  <si>
    <t>TRAINING- Hotel, Food</t>
  </si>
  <si>
    <t xml:space="preserve">There is no plan to offer in person trainings at this time. </t>
  </si>
  <si>
    <t>EX-TR12-TRAINER</t>
  </si>
  <si>
    <t xml:space="preserve">TRAINING-Trainer </t>
  </si>
  <si>
    <t>EX-TR12-TVL</t>
  </si>
  <si>
    <t>TRAINING-Travel</t>
  </si>
  <si>
    <t>Not sure why there is travel expense in this category for 2022</t>
  </si>
  <si>
    <t>EX-TR12-PHS</t>
  </si>
  <si>
    <t>TRAINING-Printing-Handouts-Supplies</t>
  </si>
  <si>
    <t>EX-TR12-REFRESH</t>
  </si>
  <si>
    <t>TRAINING-Refreshments</t>
  </si>
  <si>
    <t>we haven't done refreshments in many years for trainings</t>
  </si>
  <si>
    <t>EX-TR12-REFUND</t>
  </si>
  <si>
    <t>TRAINING-Refunds</t>
  </si>
  <si>
    <t>Total 12 HR Expenses</t>
  </si>
  <si>
    <t>CPRP 1 Day Expenses</t>
  </si>
  <si>
    <t>EX-TR-CP-1-HF</t>
  </si>
  <si>
    <t>EX-TR-CP-1-TRAINER</t>
  </si>
  <si>
    <t>TRAINER - Trainer</t>
  </si>
  <si>
    <t>EX-TR-CP-1-TVL</t>
  </si>
  <si>
    <t>EX-TR-CP-1-PHS</t>
  </si>
  <si>
    <t>EX-TR-CP-1-REFRESH</t>
  </si>
  <si>
    <t>EX-TR-CP-1-REFUND</t>
  </si>
  <si>
    <t>Total CPRP 1 Day Expenses</t>
  </si>
  <si>
    <t>CPRP Bootcamp Training</t>
  </si>
  <si>
    <t>EX-TR-CP-B-HF</t>
  </si>
  <si>
    <t>EX-TRCP-B-TRAINER</t>
  </si>
  <si>
    <t>TRAINING - Trainer</t>
  </si>
  <si>
    <t>EX-TRCP-B-TVL</t>
  </si>
  <si>
    <t>EX-TRCP-B-PHS</t>
  </si>
  <si>
    <t>EX-TRCP-B-REFRESH</t>
  </si>
  <si>
    <t>EX-TRCP-B-REFUND</t>
  </si>
  <si>
    <t>Total CPRP Bootcamp Expenses</t>
  </si>
  <si>
    <t>PR Documentation Expenses</t>
  </si>
  <si>
    <t>EX-TR-DOC-HF</t>
  </si>
  <si>
    <t>EX-TR-DOC-TRAINER</t>
  </si>
  <si>
    <t>EX-TR-DOC-TVL</t>
  </si>
  <si>
    <t>EX-TR-DOC-PHS</t>
  </si>
  <si>
    <t>EX-TR-DOC-REFRESH</t>
  </si>
  <si>
    <t>EX-TR-DOC-REFUND</t>
  </si>
  <si>
    <t>Total Documentation Expenses</t>
  </si>
  <si>
    <t>Contracts /TA</t>
  </si>
  <si>
    <t>EX-TR-COTA-HF</t>
  </si>
  <si>
    <t>EX-TR-COTA-TRAINER</t>
  </si>
  <si>
    <t>EX-TR-COTA-TVL</t>
  </si>
  <si>
    <t>EX-TR-COTA-PHS</t>
  </si>
  <si>
    <t>EX-TR-COTA-REFRESH</t>
  </si>
  <si>
    <t>EX-TR-COTA-REFUND</t>
  </si>
  <si>
    <t>Total Contracts /TA</t>
  </si>
  <si>
    <t>TRAINING ETHICS &amp; BOUNDARIES</t>
  </si>
  <si>
    <t>EX-TR-ETH-FH</t>
  </si>
  <si>
    <t>EX-TR-ETH-TRAINER</t>
  </si>
  <si>
    <t>TRAINING-Trainer</t>
  </si>
  <si>
    <t>EX-TR-ETH-TVL</t>
  </si>
  <si>
    <t>EX-TR-ETH-PHS</t>
  </si>
  <si>
    <t>EX-TR-ETH-REFRESH</t>
  </si>
  <si>
    <t>EX-TR-ETH-REFUND</t>
  </si>
  <si>
    <t xml:space="preserve">TOTAL Ethics  &amp; Boundaries </t>
  </si>
  <si>
    <t>TRAINING BOSTON UNIVERSITY</t>
  </si>
  <si>
    <t>EX-TR-BU-HF</t>
  </si>
  <si>
    <t>EX-TR-BU-TRAINER</t>
  </si>
  <si>
    <t>EX-TR-BU-TVL</t>
  </si>
  <si>
    <t>EX-TR-BU-PHS</t>
  </si>
  <si>
    <t>EX-TR-BU-REFRESH</t>
  </si>
  <si>
    <t>EX-TR-BU-REFUND</t>
  </si>
  <si>
    <t>TOTAL TR BOSTON UNIVERSITY</t>
  </si>
  <si>
    <t>ENGAGEMENT TRAINING</t>
  </si>
  <si>
    <t>EX-TR-ENG-HF</t>
  </si>
  <si>
    <t>EX-TR-ENG-TRAINER</t>
  </si>
  <si>
    <t>EX-TR-ENG-TVL</t>
  </si>
  <si>
    <t>EX-TR-ENG-PHS</t>
  </si>
  <si>
    <t>EX-TR-ENG-REFRESH</t>
  </si>
  <si>
    <t>EX-TR-ENG-REFUNDS</t>
  </si>
  <si>
    <t>TOTAL ENGAGEMENT</t>
  </si>
  <si>
    <t>PS DOCUMENTATION</t>
  </si>
  <si>
    <t>EX-TR-PSDOC-HF</t>
  </si>
  <si>
    <t>TRAINING-Hotel, Food</t>
  </si>
  <si>
    <t>EX-TR-PSDOC-TRAINER</t>
  </si>
  <si>
    <t>EX-TR-PSDOC-TVL</t>
  </si>
  <si>
    <t>EX-TR-PSDOC-PHS</t>
  </si>
  <si>
    <t>EX-TR-PSDOC-REFRESH</t>
  </si>
  <si>
    <t>EX-TR-PSDOC-REFUND</t>
  </si>
  <si>
    <t>TOTAL DOCUMENTATION EXPENSES</t>
  </si>
  <si>
    <t>TRAINING YYA</t>
  </si>
  <si>
    <t>EX-TR-YYA-HF</t>
  </si>
  <si>
    <t>EX-TR YYA-TRAINER</t>
  </si>
  <si>
    <t>EX-TR-YYA-TVL</t>
  </si>
  <si>
    <t>EX-TR-YYA-PHS</t>
  </si>
  <si>
    <t>TRAINING-Printing-handouts-supplies</t>
  </si>
  <si>
    <t>EX-TR-YYA=REFRESH</t>
  </si>
  <si>
    <t>EX-TR-YYA-REFUND</t>
  </si>
  <si>
    <t>TOTAL YYA EXPENSES</t>
  </si>
  <si>
    <t>TRAINING-ASSESSING &amp; MANAGING SUICIDE RISK</t>
  </si>
  <si>
    <t>EX-TR-AMSR-HF</t>
  </si>
  <si>
    <t>EX-TR-AMSR-TR TUITION</t>
  </si>
  <si>
    <t>TRAINING-TRAIN THE TRAINER TUITION</t>
  </si>
  <si>
    <t>EX-TR-AMSR-STIPEND</t>
  </si>
  <si>
    <t>TRAINING- TRAIN THE TRAINER STIPEND</t>
  </si>
  <si>
    <t xml:space="preserve">EX-TR-AMSR-TRAINER </t>
  </si>
  <si>
    <t>TRAINING-Trainer FEE</t>
  </si>
  <si>
    <t>EX-TR-AMSR-TVL</t>
  </si>
  <si>
    <t>EX-TR-AMSR-PHS</t>
  </si>
  <si>
    <t>TRAINING-Printing-Handouts-Supplies-Books + postage</t>
  </si>
  <si>
    <t>EX-TR-AMSR-REFRESH</t>
  </si>
  <si>
    <t>EX-TR-AMSR-REFUND</t>
  </si>
  <si>
    <t>TRAINING -Refunds</t>
  </si>
  <si>
    <t>TOTAL AMSR EXPENSES</t>
  </si>
  <si>
    <t>MISC. TRAINING EXPENSES</t>
  </si>
  <si>
    <t>EX-TR-MISC-HF</t>
  </si>
  <si>
    <t>EX-TR-MISC-TRAINER</t>
  </si>
  <si>
    <t>EX-TR-MISC-TVL</t>
  </si>
  <si>
    <t>EX-TR-MISC-PHS</t>
  </si>
  <si>
    <t>EX-TR-MISC-REFRESH</t>
  </si>
  <si>
    <t>EX-TR-MISC-REFUND</t>
  </si>
  <si>
    <t>TOTAL MISC. TRAINING EXPENSES</t>
  </si>
  <si>
    <t>FILMS (Healing/Crazy)</t>
  </si>
  <si>
    <t>EX-TR-F-HF</t>
  </si>
  <si>
    <t>EX-TR-F-trainer</t>
  </si>
  <si>
    <t>EX-TR-F-TVL</t>
  </si>
  <si>
    <t>EX-TR-F-PHS</t>
  </si>
  <si>
    <t>EX-TR-F-REFRESH</t>
  </si>
  <si>
    <t>EX-TR-F-REFUND</t>
  </si>
  <si>
    <t>TOTAL FILMS EXPENSES</t>
  </si>
  <si>
    <t>TOTAL TRAINING EXPENSES</t>
  </si>
  <si>
    <t>Operation Expenses</t>
  </si>
  <si>
    <t>these purple lines are for calculations only and not included in the sum of operations expenses  see yellow line below for sum of the two lines</t>
  </si>
  <si>
    <t>none</t>
  </si>
  <si>
    <t>Operations-Payroll Education manager</t>
  </si>
  <si>
    <t>Operations-Payroll  Bookkeeper</t>
  </si>
  <si>
    <t xml:space="preserve">02% raise 6120+122.40=6242.40 plus potential change in hours </t>
  </si>
  <si>
    <t>Operations-Payroll Executive Director</t>
  </si>
  <si>
    <t>Operations Payroll all</t>
  </si>
  <si>
    <t>EX-O-PTX-F</t>
  </si>
  <si>
    <t xml:space="preserve">Operations-Payroll Tax - Social Security and Medicare </t>
  </si>
  <si>
    <t>EX-O-PAUC</t>
  </si>
  <si>
    <t>Operations - PA UC Fund Expenses</t>
  </si>
  <si>
    <t>EX-O-WCMP</t>
  </si>
  <si>
    <t>Operations - SWIF - Workers Comp Ins</t>
  </si>
  <si>
    <t>this went up because we added a new employee</t>
  </si>
  <si>
    <t>EX-O-GENEXE</t>
  </si>
  <si>
    <t>Operations- General Expenses</t>
  </si>
  <si>
    <t>EX-O-TVL</t>
  </si>
  <si>
    <t>Operations-travel - not included in above expenses</t>
  </si>
  <si>
    <t>have a travel + hotel bill for July 2022 = 235.25</t>
  </si>
  <si>
    <t>EX-O-FH</t>
  </si>
  <si>
    <t>Operations - food-hotel - not included in above expenses</t>
  </si>
  <si>
    <t>see above which was for one employee to attend BOD</t>
  </si>
  <si>
    <t>EX-O-QB</t>
  </si>
  <si>
    <t>Operations - Quick Books</t>
  </si>
  <si>
    <t>85. a month x 12=1020</t>
  </si>
  <si>
    <t>EX-O-CBS</t>
  </si>
  <si>
    <t>Operations-Contracted Bookkeeping Services</t>
  </si>
  <si>
    <t>EX-O-PBM</t>
  </si>
  <si>
    <t>Operations-PAPSRS Board Meetings</t>
  </si>
  <si>
    <t>EX-O-PayRoc</t>
  </si>
  <si>
    <t>Operations-PayRoc Subscription &amp; Fees</t>
  </si>
  <si>
    <t>this would cover subscription + all  trans fees for training, merch sales, donations and sponsorships that come in through the MC website.  PayRoc gives us one monthly bill for all together. 2022 avg through May is $210 a month</t>
  </si>
  <si>
    <t>Operations-Consultation fees</t>
  </si>
  <si>
    <t>potential expenses for outside consultants on HR/management issues</t>
  </si>
  <si>
    <t>EX-O-BF/PP</t>
  </si>
  <si>
    <t>Operations-Bank Fees/Merchant Service Charges</t>
  </si>
  <si>
    <t>other than PayPal or PayRoc, new checks</t>
  </si>
  <si>
    <t>EX-O-INS</t>
  </si>
  <si>
    <t>Operations-D&amp;O Insurance/Professional Insurance</t>
  </si>
  <si>
    <t>In April 2022 the annual bills for the 22-23 year were 2352.75 (Gen L) + 1195 (D&amp;O)=3547.75</t>
  </si>
  <si>
    <t>EX-O-LG/AUD</t>
  </si>
  <si>
    <t>Operations-Legal Fees and Auditing Services</t>
  </si>
  <si>
    <t>We paid $3750. Then got a second bill  for $1402 which together equal $5153 which is an increase from last year ($4893)</t>
  </si>
  <si>
    <t>EX-O-PHONES</t>
  </si>
  <si>
    <t>Operations- PAPSRS Phone Line (Vonage)</t>
  </si>
  <si>
    <t>EX-O-MB</t>
  </si>
  <si>
    <t>Operations-Membership (dues and CPRP-CFRP renewasl)</t>
  </si>
  <si>
    <t>EX-O-POS</t>
  </si>
  <si>
    <t xml:space="preserve">Operations-Postage </t>
  </si>
  <si>
    <t>EX-O-OTH</t>
  </si>
  <si>
    <t>Operations-Other-Office Supplies, Office Equipment, Misc</t>
  </si>
  <si>
    <t>129.99/year McAfee virus protection; unknown equipment costs in coming year</t>
  </si>
  <si>
    <t>EX-O-RW</t>
  </si>
  <si>
    <t>Operations-Rallies/Workshops</t>
  </si>
  <si>
    <t>example:  giveaways at tables at MH Day miscoded in 2022</t>
  </si>
  <si>
    <t>EX-O-SPON</t>
  </si>
  <si>
    <t>Operations-Sponsorships to other</t>
  </si>
  <si>
    <t>for when we sponsor PAPSC conference</t>
  </si>
  <si>
    <t>EX-O-TCON</t>
  </si>
  <si>
    <t>Operations-Teleconference/Virtual Conference</t>
  </si>
  <si>
    <t>EX-O-WEB</t>
  </si>
  <si>
    <t>Operations-Website</t>
  </si>
  <si>
    <t>EX-O-MICROSOFT</t>
  </si>
  <si>
    <t>Operations-Microsoft</t>
  </si>
  <si>
    <t>increase to account for adding Op Mgr email and  access to Office Pack for employees</t>
  </si>
  <si>
    <t>EX-O-MERCH</t>
  </si>
  <si>
    <t>Operations - Merchandise (pins, t-shirts)</t>
  </si>
  <si>
    <t>Total Operation Expenses</t>
  </si>
  <si>
    <t>TOTAL EXPENSE</t>
  </si>
  <si>
    <t>Net Gain/Loss</t>
  </si>
  <si>
    <t>2023 Budget final 12.16.22</t>
  </si>
  <si>
    <t>TR-MISC</t>
  </si>
  <si>
    <t>EX-O-CONSULT</t>
  </si>
  <si>
    <t>needs a line in QB</t>
  </si>
  <si>
    <t>Operations-Payroll  Operations Manager/Dierector</t>
  </si>
  <si>
    <t>2023 Budget</t>
  </si>
  <si>
    <t>2023 6mo</t>
  </si>
  <si>
    <t>Revenue is projected lower: PRA dues share is lower, grants are uncertain</t>
  </si>
  <si>
    <t>may need to contract trainer</t>
  </si>
  <si>
    <t xml:space="preserve">The BHTEN contract includes travel </t>
  </si>
  <si>
    <t>40 x $50 = 2000 plus shipping &amp;bpostage</t>
  </si>
  <si>
    <t>2024 plan</t>
  </si>
  <si>
    <t>No new trainers expected</t>
  </si>
  <si>
    <t>no expense hit this line ?</t>
  </si>
  <si>
    <t>Replacing damaged plaque sent this line over budget</t>
  </si>
  <si>
    <t>Keep prices the same</t>
  </si>
  <si>
    <t>anticipate similar results next year</t>
  </si>
  <si>
    <t>Look for grants</t>
  </si>
  <si>
    <t>Ask for donations for scholarships</t>
  </si>
  <si>
    <t>BHTEN is $16K; add one more contract  at similar rate</t>
  </si>
  <si>
    <t>goes down in 2024 from special arrangement to standard share with PRA</t>
  </si>
  <si>
    <t>2 events;  4 trainers x $120</t>
  </si>
  <si>
    <t>Operations Assistant</t>
  </si>
  <si>
    <t>approximate</t>
  </si>
  <si>
    <t>27/hour plus 2% for overage and potential raise</t>
  </si>
  <si>
    <t xml:space="preserve">includes PRA dues for employees; </t>
  </si>
  <si>
    <t>the cost to us of things we sell on line</t>
  </si>
  <si>
    <t xml:space="preserve">includes  Moodle, Election Buddy, Zoom, Adobe, Shutterstock, etc.-- expect to decrease these and use Memberclicks </t>
  </si>
  <si>
    <t xml:space="preserve"> godaddy also on this line</t>
  </si>
  <si>
    <t>EX-O-PAY-OM  ?</t>
  </si>
  <si>
    <t>EX-O-PAY-EM ?</t>
  </si>
  <si>
    <t>EX-O-PAY-BK ?</t>
  </si>
  <si>
    <t>EX-O-PAY-ED ?</t>
  </si>
  <si>
    <t>2022 actual</t>
  </si>
  <si>
    <t>2021 actual</t>
  </si>
  <si>
    <t>TRAINING-REGISTRATIONS--USING PSY REHAB IN SUPERVISION</t>
  </si>
  <si>
    <t>1 session 20 people at $100</t>
  </si>
  <si>
    <t>2 course offerings 15 people per course at $100 for members</t>
  </si>
  <si>
    <r>
      <t xml:space="preserve">4 course offerings </t>
    </r>
    <r>
      <rPr>
        <b/>
        <sz val="11"/>
        <color theme="1"/>
        <rFont val="Calibri"/>
        <family val="2"/>
        <scheme val="minor"/>
      </rPr>
      <t xml:space="preserve">20 </t>
    </r>
    <r>
      <rPr>
        <sz val="11"/>
        <color theme="1"/>
        <rFont val="Calibri"/>
        <family val="2"/>
        <scheme val="minor"/>
      </rPr>
      <t>people per course at $175 for members</t>
    </r>
  </si>
  <si>
    <t>1 session 20 people at $10</t>
  </si>
  <si>
    <t>4 course offerings 12 people per course at $150 for members</t>
  </si>
  <si>
    <t>TRAINING-REGISTRATIONS-Wecoming LGBTQIA</t>
  </si>
  <si>
    <t>72800 plus 2%</t>
  </si>
  <si>
    <t>$23 per hour plus 2% for overage and raise</t>
  </si>
  <si>
    <t>includes Fed, State, Local, SS and Medicare  18% of 139K</t>
  </si>
  <si>
    <t>In person BOD meetings</t>
  </si>
  <si>
    <t>1 course offerings 10 people per course at $375 for members</t>
  </si>
  <si>
    <t>2 course offerings 10 people per course at $125 for members</t>
  </si>
  <si>
    <t>1 course offering 7 people at $100 for members</t>
  </si>
  <si>
    <t>2 sessions with 25 people at $25 per member</t>
  </si>
  <si>
    <t>One of the Keynotes was paid ahead before end of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</si>
</sst>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quot;$&quot;#,##0.000_);[Red]\(&quot;$&quot;#,##0.000\)"/>
    <numFmt numFmtId="165" formatCode="&quot;$&quot;* #,##0.00\ _€"/>
  </numFmts>
  <fonts count="17" x14ac:knownFonts="1">
    <font>
      <sz val="11"/>
      <color theme="1"/>
      <name val="Calibri"/>
      <family val="2"/>
      <scheme val="minor"/>
    </font>
    <font>
      <sz val="11"/>
      <color theme="1"/>
      <name val="Calibri"/>
      <family val="2"/>
      <scheme val="minor"/>
    </font>
    <font>
      <sz val="10"/>
      <name val="Arial"/>
      <family val="2"/>
    </font>
    <font>
      <b/>
      <sz val="10"/>
      <name val="Arial"/>
      <family val="2"/>
    </font>
    <font>
      <sz val="10"/>
      <color theme="1"/>
      <name val="Arial"/>
      <family val="2"/>
    </font>
    <font>
      <b/>
      <sz val="10"/>
      <color theme="1"/>
      <name val="Arial"/>
      <family val="2"/>
    </font>
    <font>
      <sz val="8"/>
      <name val="Arial"/>
      <family val="2"/>
    </font>
    <font>
      <sz val="10"/>
      <color indexed="10"/>
      <name val="Arial"/>
      <family val="2"/>
    </font>
    <font>
      <b/>
      <sz val="11"/>
      <color theme="1"/>
      <name val="Calibri"/>
      <family val="2"/>
      <scheme val="minor"/>
    </font>
    <font>
      <b/>
      <sz val="10"/>
      <color theme="1"/>
      <name val="Calibri"/>
      <family val="2"/>
      <scheme val="minor"/>
    </font>
    <font>
      <sz val="11"/>
      <color rgb="FF000000"/>
      <name val="Calibri"/>
    </font>
    <font>
      <sz val="11"/>
      <name val="Calibri"/>
    </font>
    <font>
      <b/>
      <sz val="11"/>
      <color rgb="FF000000"/>
      <name val="Calibri"/>
    </font>
    <font>
      <sz val="11"/>
      <color indexed="8"/>
      <name val="Calibri"/>
      <family val="2"/>
      <scheme val="minor"/>
    </font>
    <font>
      <b/>
      <sz val="10"/>
      <color indexed="8"/>
      <name val="Calibri"/>
      <family val="2"/>
      <scheme val="minor"/>
    </font>
    <font>
      <sz val="11"/>
      <name val="Calibri"/>
      <family val="2"/>
    </font>
    <font>
      <sz val="8"/>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rgb="FFFFCCFF"/>
        <bgColor indexed="64"/>
      </patternFill>
    </fill>
    <fill>
      <patternFill patternType="solid">
        <fgColor rgb="FFCC99FF"/>
        <bgColor indexed="64"/>
      </patternFill>
    </fill>
    <fill>
      <patternFill patternType="solid">
        <fgColor rgb="FFF8CBAD"/>
        <bgColor indexed="64"/>
      </patternFill>
    </fill>
    <fill>
      <patternFill patternType="solid">
        <fgColor rgb="FFFFFFFF"/>
        <bgColor indexed="64"/>
      </patternFill>
    </fill>
    <fill>
      <patternFill patternType="solid">
        <fgColor rgb="FFFF99FF"/>
        <bgColor indexed="64"/>
      </patternFill>
    </fill>
  </fills>
  <borders count="2">
    <border>
      <left/>
      <right/>
      <top/>
      <bottom/>
      <diagonal/>
    </border>
    <border>
      <left/>
      <right/>
      <top style="thin">
        <color auto="1"/>
      </top>
      <bottom/>
      <diagonal/>
    </border>
  </borders>
  <cellStyleXfs count="6">
    <xf numFmtId="0" fontId="0" fillId="0" borderId="0"/>
    <xf numFmtId="43" fontId="1" fillId="0" borderId="0" applyFont="0" applyFill="0" applyBorder="0" applyAlignment="0" applyProtection="0"/>
    <xf numFmtId="0" fontId="2" fillId="0" borderId="0"/>
    <xf numFmtId="44" fontId="2" fillId="0" borderId="0" applyFont="0" applyFill="0" applyBorder="0" applyAlignment="0" applyProtection="0"/>
    <xf numFmtId="44" fontId="1" fillId="0" borderId="0" applyFont="0" applyFill="0" applyBorder="0" applyAlignment="0" applyProtection="0"/>
    <xf numFmtId="0" fontId="13" fillId="0" borderId="0"/>
  </cellStyleXfs>
  <cellXfs count="79">
    <xf numFmtId="0" fontId="0" fillId="0" borderId="0" xfId="0"/>
    <xf numFmtId="43" fontId="4" fillId="0" borderId="0" xfId="1" applyFont="1" applyFill="1"/>
    <xf numFmtId="0" fontId="2" fillId="0" borderId="0" xfId="2"/>
    <xf numFmtId="44" fontId="3" fillId="0" borderId="0" xfId="3" applyFont="1" applyFill="1"/>
    <xf numFmtId="44" fontId="2" fillId="0" borderId="0" xfId="3" applyFont="1" applyFill="1"/>
    <xf numFmtId="44" fontId="5" fillId="0" borderId="0" xfId="0" applyNumberFormat="1" applyFont="1"/>
    <xf numFmtId="0" fontId="2" fillId="0" borderId="0" xfId="0" applyFont="1"/>
    <xf numFmtId="0" fontId="5" fillId="0" borderId="0" xfId="0" applyFont="1"/>
    <xf numFmtId="44" fontId="4" fillId="0" borderId="0" xfId="0" applyNumberFormat="1" applyFont="1"/>
    <xf numFmtId="44" fontId="2" fillId="0" borderId="0" xfId="0" applyNumberFormat="1" applyFont="1"/>
    <xf numFmtId="0" fontId="4" fillId="0" borderId="0" xfId="0" applyFont="1"/>
    <xf numFmtId="0" fontId="7" fillId="0" borderId="0" xfId="2" applyFont="1"/>
    <xf numFmtId="0" fontId="3" fillId="0" borderId="0" xfId="2" applyFont="1"/>
    <xf numFmtId="14" fontId="2" fillId="0" borderId="0" xfId="0" applyNumberFormat="1" applyFont="1"/>
    <xf numFmtId="14" fontId="3" fillId="0" borderId="0" xfId="0" applyNumberFormat="1" applyFont="1"/>
    <xf numFmtId="14" fontId="4" fillId="0" borderId="0" xfId="0" applyNumberFormat="1" applyFont="1"/>
    <xf numFmtId="0" fontId="3" fillId="0" borderId="0" xfId="0" applyFont="1"/>
    <xf numFmtId="0" fontId="3" fillId="0" borderId="0" xfId="2" applyFont="1" applyAlignment="1">
      <alignment horizontal="left"/>
    </xf>
    <xf numFmtId="43" fontId="2" fillId="0" borderId="0" xfId="1" applyFont="1" applyFill="1"/>
    <xf numFmtId="43" fontId="4" fillId="3" borderId="0" xfId="1" applyFont="1" applyFill="1"/>
    <xf numFmtId="0" fontId="0" fillId="3" borderId="0" xfId="0" applyFill="1"/>
    <xf numFmtId="43" fontId="4" fillId="4" borderId="0" xfId="1" applyFont="1" applyFill="1"/>
    <xf numFmtId="0" fontId="0" fillId="4" borderId="0" xfId="0" applyFill="1"/>
    <xf numFmtId="0" fontId="2" fillId="4" borderId="0" xfId="0" applyFont="1" applyFill="1"/>
    <xf numFmtId="0" fontId="5" fillId="3" borderId="0" xfId="0" applyFont="1" applyFill="1"/>
    <xf numFmtId="0" fontId="4" fillId="5" borderId="0" xfId="0" applyFont="1" applyFill="1"/>
    <xf numFmtId="0" fontId="0" fillId="5" borderId="0" xfId="0" applyFill="1"/>
    <xf numFmtId="0" fontId="0" fillId="0" borderId="0" xfId="0" applyAlignment="1">
      <alignment horizontal="center" vertical="center"/>
    </xf>
    <xf numFmtId="0" fontId="9" fillId="0" borderId="0" xfId="0" applyFont="1" applyAlignment="1">
      <alignment horizontal="center" vertical="center" wrapText="1"/>
    </xf>
    <xf numFmtId="0" fontId="3" fillId="0" borderId="0" xfId="2" applyFont="1" applyAlignment="1">
      <alignment horizontal="center" vertical="center"/>
    </xf>
    <xf numFmtId="0" fontId="8" fillId="0" borderId="0" xfId="0" applyFont="1" applyAlignment="1">
      <alignment vertical="center"/>
    </xf>
    <xf numFmtId="0" fontId="0" fillId="2" borderId="0" xfId="0" applyFill="1" applyAlignment="1">
      <alignment horizontal="center" vertical="center"/>
    </xf>
    <xf numFmtId="0" fontId="0" fillId="2" borderId="0" xfId="0" applyFill="1"/>
    <xf numFmtId="8" fontId="0" fillId="0" borderId="0" xfId="0" applyNumberFormat="1"/>
    <xf numFmtId="8" fontId="8" fillId="0" borderId="0" xfId="0" applyNumberFormat="1" applyFont="1" applyAlignment="1">
      <alignment vertical="center" wrapText="1"/>
    </xf>
    <xf numFmtId="8" fontId="8" fillId="0" borderId="0" xfId="0" applyNumberFormat="1" applyFont="1"/>
    <xf numFmtId="8" fontId="0" fillId="4" borderId="0" xfId="0" applyNumberFormat="1" applyFill="1"/>
    <xf numFmtId="8" fontId="0" fillId="3" borderId="0" xfId="0" applyNumberFormat="1" applyFill="1"/>
    <xf numFmtId="8" fontId="3" fillId="0" borderId="0" xfId="4" applyNumberFormat="1" applyFont="1" applyFill="1" applyAlignment="1">
      <alignment vertical="center" wrapText="1"/>
    </xf>
    <xf numFmtId="8" fontId="2" fillId="0" borderId="0" xfId="4" applyNumberFormat="1" applyFont="1" applyFill="1"/>
    <xf numFmtId="8" fontId="3" fillId="0" borderId="0" xfId="4" applyNumberFormat="1" applyFont="1" applyFill="1"/>
    <xf numFmtId="8" fontId="5" fillId="0" borderId="0" xfId="4" applyNumberFormat="1" applyFont="1" applyFill="1"/>
    <xf numFmtId="8" fontId="4" fillId="0" borderId="0" xfId="4" applyNumberFormat="1" applyFont="1" applyFill="1"/>
    <xf numFmtId="8" fontId="7" fillId="0" borderId="0" xfId="4" applyNumberFormat="1" applyFont="1" applyFill="1"/>
    <xf numFmtId="8" fontId="2" fillId="4" borderId="0" xfId="4" applyNumberFormat="1" applyFont="1" applyFill="1"/>
    <xf numFmtId="8" fontId="0" fillId="0" borderId="0" xfId="4" applyNumberFormat="1" applyFont="1" applyFill="1"/>
    <xf numFmtId="8" fontId="4" fillId="5" borderId="0" xfId="4" applyNumberFormat="1" applyFont="1" applyFill="1"/>
    <xf numFmtId="8" fontId="5" fillId="3" borderId="0" xfId="4" applyNumberFormat="1" applyFont="1" applyFill="1"/>
    <xf numFmtId="8" fontId="3" fillId="0" borderId="0" xfId="4" applyNumberFormat="1" applyFont="1" applyFill="1" applyAlignment="1">
      <alignment horizontal="left"/>
    </xf>
    <xf numFmtId="40" fontId="0" fillId="0" borderId="0" xfId="0" applyNumberFormat="1"/>
    <xf numFmtId="40" fontId="8" fillId="0" borderId="0" xfId="0" applyNumberFormat="1" applyFont="1" applyAlignment="1">
      <alignment vertical="center"/>
    </xf>
    <xf numFmtId="40" fontId="2" fillId="0" borderId="0" xfId="2" applyNumberFormat="1"/>
    <xf numFmtId="40" fontId="3" fillId="0" borderId="0" xfId="2" applyNumberFormat="1" applyFont="1"/>
    <xf numFmtId="40" fontId="2" fillId="4" borderId="0" xfId="2" applyNumberFormat="1" applyFill="1"/>
    <xf numFmtId="40" fontId="2" fillId="5" borderId="0" xfId="2" applyNumberFormat="1" applyFill="1"/>
    <xf numFmtId="40" fontId="2" fillId="3" borderId="0" xfId="2" applyNumberFormat="1" applyFill="1"/>
    <xf numFmtId="164" fontId="0" fillId="0" borderId="0" xfId="0" applyNumberFormat="1" applyAlignment="1">
      <alignment wrapText="1"/>
    </xf>
    <xf numFmtId="8" fontId="0" fillId="2" borderId="0" xfId="0" applyNumberFormat="1" applyFill="1"/>
    <xf numFmtId="0" fontId="10" fillId="0" borderId="0" xfId="0" applyFont="1"/>
    <xf numFmtId="8" fontId="10" fillId="0" borderId="0" xfId="0" applyNumberFormat="1" applyFont="1"/>
    <xf numFmtId="0" fontId="11" fillId="0" borderId="0" xfId="0" applyFont="1"/>
    <xf numFmtId="8" fontId="12" fillId="0" borderId="0" xfId="0" applyNumberFormat="1" applyFont="1"/>
    <xf numFmtId="8" fontId="8" fillId="2" borderId="0" xfId="0" applyNumberFormat="1" applyFont="1" applyFill="1"/>
    <xf numFmtId="8" fontId="3" fillId="6" borderId="0" xfId="4" applyNumberFormat="1" applyFont="1" applyFill="1"/>
    <xf numFmtId="40" fontId="3" fillId="6" borderId="0" xfId="2" applyNumberFormat="1" applyFont="1" applyFill="1"/>
    <xf numFmtId="8" fontId="8" fillId="6" borderId="0" xfId="0" applyNumberFormat="1" applyFont="1" applyFill="1"/>
    <xf numFmtId="0" fontId="0" fillId="6" borderId="0" xfId="0" applyFill="1"/>
    <xf numFmtId="43" fontId="4" fillId="2" borderId="0" xfId="1" applyFont="1" applyFill="1"/>
    <xf numFmtId="8" fontId="10" fillId="7" borderId="0" xfId="0" applyNumberFormat="1" applyFont="1" applyFill="1"/>
    <xf numFmtId="0" fontId="10" fillId="7" borderId="0" xfId="0" applyFont="1" applyFill="1"/>
    <xf numFmtId="8" fontId="12" fillId="7" borderId="0" xfId="0" applyNumberFormat="1" applyFont="1" applyFill="1"/>
    <xf numFmtId="8" fontId="0" fillId="7" borderId="0" xfId="0" applyNumberFormat="1" applyFill="1"/>
    <xf numFmtId="8" fontId="8" fillId="7" borderId="0" xfId="0" applyNumberFormat="1" applyFont="1" applyFill="1"/>
    <xf numFmtId="0" fontId="0" fillId="7" borderId="0" xfId="0" applyFill="1" applyAlignment="1">
      <alignment horizontal="center" vertical="center"/>
    </xf>
    <xf numFmtId="0" fontId="8" fillId="0" borderId="0" xfId="0" applyFont="1" applyAlignment="1">
      <alignment vertical="center" wrapText="1"/>
    </xf>
    <xf numFmtId="44" fontId="10" fillId="0" borderId="0" xfId="4" applyFont="1"/>
    <xf numFmtId="165" fontId="14" fillId="0" borderId="1" xfId="5" applyNumberFormat="1" applyFont="1" applyBorder="1" applyAlignment="1">
      <alignment horizontal="right" wrapText="1"/>
    </xf>
    <xf numFmtId="0" fontId="15" fillId="0" borderId="0" xfId="0" applyFont="1"/>
    <xf numFmtId="43" fontId="4" fillId="8" borderId="0" xfId="1" applyFont="1" applyFill="1"/>
  </cellXfs>
  <cellStyles count="6">
    <cellStyle name="Comma" xfId="1" builtinId="3"/>
    <cellStyle name="Currency" xfId="4" builtinId="4"/>
    <cellStyle name="Currency 2 2" xfId="3" xr:uid="{98A7C0EE-8CD1-421E-8BAA-AFCFE4794E92}"/>
    <cellStyle name="Normal" xfId="0" builtinId="0"/>
    <cellStyle name="Normal 2" xfId="5" xr:uid="{65B4ECAC-3615-4C40-9786-DAF6F0CC9E56}"/>
    <cellStyle name="Normal 3 2" xfId="2" xr:uid="{7217A362-6528-4D1C-88AB-99B36E0B960B}"/>
  </cellStyles>
  <dxfs count="0"/>
  <tableStyles count="0" defaultTableStyle="TableStyleMedium2" defaultPivotStyle="PivotStyleLight16"/>
  <colors>
    <mruColors>
      <color rgb="FFFF99FF"/>
      <color rgb="FFCC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70999-E210-476A-B855-EAB6B49899F5}">
  <dimension ref="A1:J217"/>
  <sheetViews>
    <sheetView tabSelected="1" workbookViewId="0">
      <pane ySplit="1" topLeftCell="A182" activePane="bottomLeft" state="frozen"/>
      <selection pane="bottomLeft" activeCell="J216" sqref="J216"/>
    </sheetView>
  </sheetViews>
  <sheetFormatPr defaultColWidth="8.81640625" defaultRowHeight="14.5" x14ac:dyDescent="0.35"/>
  <cols>
    <col min="1" max="1" width="9.453125" style="27" customWidth="1"/>
    <col min="2" max="2" width="24.1796875" bestFit="1" customWidth="1"/>
    <col min="3" max="3" width="59.54296875" customWidth="1"/>
    <col min="4" max="4" width="11.7265625" style="45" bestFit="1" customWidth="1"/>
    <col min="5" max="5" width="11.453125" style="49" bestFit="1" customWidth="1"/>
    <col min="6" max="6" width="11.7265625" style="45" bestFit="1" customWidth="1"/>
    <col min="7" max="7" width="11.7265625" style="33" bestFit="1" customWidth="1"/>
    <col min="8" max="8" width="11.54296875" style="33" customWidth="1"/>
    <col min="9" max="9" width="13.81640625" style="33" customWidth="1"/>
    <col min="10" max="10" width="85.54296875" bestFit="1" customWidth="1"/>
  </cols>
  <sheetData>
    <row r="1" spans="1:10" ht="26" x14ac:dyDescent="0.35">
      <c r="A1" s="28" t="s">
        <v>0</v>
      </c>
      <c r="B1" s="29" t="s">
        <v>1</v>
      </c>
      <c r="C1" s="29" t="s">
        <v>2</v>
      </c>
      <c r="D1" s="38" t="s">
        <v>332</v>
      </c>
      <c r="E1" s="50" t="s">
        <v>3</v>
      </c>
      <c r="F1" s="38" t="s">
        <v>331</v>
      </c>
      <c r="G1" s="34" t="s">
        <v>303</v>
      </c>
      <c r="H1" s="34" t="s">
        <v>304</v>
      </c>
      <c r="I1" s="74" t="s">
        <v>309</v>
      </c>
      <c r="J1" s="30" t="s">
        <v>4</v>
      </c>
    </row>
    <row r="2" spans="1:10" x14ac:dyDescent="0.35">
      <c r="B2" s="2"/>
      <c r="C2" s="2"/>
      <c r="D2" s="39"/>
      <c r="F2" s="39"/>
    </row>
    <row r="3" spans="1:10" x14ac:dyDescent="0.35">
      <c r="B3" s="12" t="s">
        <v>5</v>
      </c>
      <c r="C3" s="2"/>
      <c r="D3" s="39"/>
      <c r="F3" s="39"/>
    </row>
    <row r="4" spans="1:10" x14ac:dyDescent="0.35">
      <c r="B4" s="12"/>
      <c r="C4" s="3" t="s">
        <v>6</v>
      </c>
      <c r="D4" s="40"/>
      <c r="F4" s="40"/>
    </row>
    <row r="5" spans="1:10" x14ac:dyDescent="0.35">
      <c r="A5" s="27">
        <v>300</v>
      </c>
      <c r="B5" s="6" t="s">
        <v>7</v>
      </c>
      <c r="C5" s="4" t="s">
        <v>8</v>
      </c>
      <c r="D5" s="39">
        <v>37402.5</v>
      </c>
      <c r="E5" s="51">
        <v>50000</v>
      </c>
      <c r="F5" s="39">
        <v>52420</v>
      </c>
      <c r="G5" s="59">
        <v>50000</v>
      </c>
      <c r="H5" s="59">
        <v>52187.5</v>
      </c>
      <c r="I5" s="59">
        <v>50000</v>
      </c>
      <c r="J5" s="60" t="s">
        <v>313</v>
      </c>
    </row>
    <row r="6" spans="1:10" x14ac:dyDescent="0.35">
      <c r="A6" s="27">
        <v>301</v>
      </c>
      <c r="B6" s="6" t="s">
        <v>9</v>
      </c>
      <c r="C6" s="4" t="s">
        <v>10</v>
      </c>
      <c r="D6" s="39">
        <v>7000</v>
      </c>
      <c r="E6" s="51">
        <v>15000</v>
      </c>
      <c r="F6" s="39">
        <v>20500</v>
      </c>
      <c r="G6" s="59">
        <v>20000</v>
      </c>
      <c r="H6" s="59">
        <v>19900</v>
      </c>
      <c r="I6" s="59">
        <v>20000</v>
      </c>
      <c r="J6" s="60" t="s">
        <v>314</v>
      </c>
    </row>
    <row r="7" spans="1:10" x14ac:dyDescent="0.35">
      <c r="A7" s="27">
        <v>302</v>
      </c>
      <c r="B7" s="6" t="s">
        <v>11</v>
      </c>
      <c r="C7" s="4" t="s">
        <v>12</v>
      </c>
      <c r="D7" s="39">
        <v>0</v>
      </c>
      <c r="E7" s="51"/>
      <c r="F7" s="39"/>
      <c r="G7" s="58">
        <v>0</v>
      </c>
      <c r="H7" s="58">
        <v>0</v>
      </c>
      <c r="I7" s="75"/>
      <c r="J7" s="58"/>
    </row>
    <row r="8" spans="1:10" x14ac:dyDescent="0.35">
      <c r="A8" s="27">
        <v>303</v>
      </c>
      <c r="B8" s="6" t="s">
        <v>13</v>
      </c>
      <c r="C8" s="4" t="s">
        <v>14</v>
      </c>
      <c r="D8" s="39">
        <v>13353.38</v>
      </c>
      <c r="E8" s="51">
        <v>6207</v>
      </c>
      <c r="F8" s="39">
        <v>9669.5</v>
      </c>
      <c r="G8" s="58">
        <v>0</v>
      </c>
      <c r="H8" s="58">
        <v>0</v>
      </c>
      <c r="I8" s="75">
        <v>1</v>
      </c>
      <c r="J8" s="58" t="s">
        <v>315</v>
      </c>
    </row>
    <row r="9" spans="1:10" x14ac:dyDescent="0.35">
      <c r="A9" s="27">
        <v>329</v>
      </c>
      <c r="B9" s="6" t="s">
        <v>15</v>
      </c>
      <c r="C9" s="4" t="s">
        <v>16</v>
      </c>
      <c r="D9" s="39">
        <v>0</v>
      </c>
      <c r="E9" s="51">
        <v>2000</v>
      </c>
      <c r="F9" s="39">
        <v>2000</v>
      </c>
      <c r="G9" s="58">
        <v>0</v>
      </c>
      <c r="H9" s="58">
        <v>0</v>
      </c>
      <c r="I9" s="75">
        <v>1</v>
      </c>
      <c r="J9" s="58" t="s">
        <v>316</v>
      </c>
    </row>
    <row r="10" spans="1:10" x14ac:dyDescent="0.35">
      <c r="A10" s="27">
        <v>330</v>
      </c>
      <c r="B10" s="6" t="s">
        <v>17</v>
      </c>
      <c r="C10" s="4" t="s">
        <v>18</v>
      </c>
      <c r="D10" s="39">
        <v>6000</v>
      </c>
      <c r="E10" s="51">
        <v>2000</v>
      </c>
      <c r="F10" s="39">
        <v>1500</v>
      </c>
      <c r="G10" s="58">
        <v>0</v>
      </c>
      <c r="H10" s="58">
        <v>0</v>
      </c>
      <c r="I10" s="75">
        <v>1</v>
      </c>
      <c r="J10" s="58" t="s">
        <v>315</v>
      </c>
    </row>
    <row r="11" spans="1:10" x14ac:dyDescent="0.35">
      <c r="B11" s="6"/>
      <c r="C11" s="3" t="s">
        <v>19</v>
      </c>
      <c r="D11" s="40">
        <f>SUM(D5:D10)</f>
        <v>63755.88</v>
      </c>
      <c r="E11" s="52">
        <f>SUM(E5:E10)</f>
        <v>75207</v>
      </c>
      <c r="F11" s="40">
        <v>86089.5</v>
      </c>
      <c r="G11" s="61">
        <v>70000</v>
      </c>
      <c r="H11" s="61">
        <f>SUM(H5:H10)</f>
        <v>72087.5</v>
      </c>
      <c r="I11" s="61">
        <f>SUM(I5:I10)</f>
        <v>70003</v>
      </c>
      <c r="J11" s="58"/>
    </row>
    <row r="12" spans="1:10" x14ac:dyDescent="0.35">
      <c r="B12" s="6"/>
      <c r="C12" s="3"/>
      <c r="D12" s="40"/>
      <c r="E12" s="51"/>
      <c r="F12" s="40"/>
    </row>
    <row r="13" spans="1:10" x14ac:dyDescent="0.35">
      <c r="B13" s="1"/>
      <c r="C13" s="5" t="s">
        <v>20</v>
      </c>
      <c r="D13" s="41"/>
      <c r="E13" s="51"/>
      <c r="F13" s="41"/>
    </row>
    <row r="14" spans="1:10" x14ac:dyDescent="0.35">
      <c r="A14" s="27">
        <v>304</v>
      </c>
      <c r="B14" s="4" t="s">
        <v>21</v>
      </c>
      <c r="C14" s="6" t="s">
        <v>22</v>
      </c>
      <c r="D14" s="39">
        <v>16110</v>
      </c>
      <c r="E14" s="51">
        <v>10500</v>
      </c>
      <c r="F14" s="39">
        <v>29869</v>
      </c>
      <c r="G14" s="71">
        <v>14000</v>
      </c>
      <c r="H14" s="33">
        <v>11250</v>
      </c>
      <c r="I14" s="33">
        <v>14000</v>
      </c>
      <c r="J14" t="s">
        <v>336</v>
      </c>
    </row>
    <row r="15" spans="1:10" x14ac:dyDescent="0.35">
      <c r="A15" s="27">
        <v>306</v>
      </c>
      <c r="B15" s="4" t="s">
        <v>23</v>
      </c>
      <c r="C15" s="6" t="s">
        <v>24</v>
      </c>
      <c r="D15" s="39">
        <v>401</v>
      </c>
      <c r="E15" s="51">
        <v>1000</v>
      </c>
      <c r="F15" s="39">
        <v>2300</v>
      </c>
      <c r="G15" s="71">
        <v>2000</v>
      </c>
      <c r="H15" s="33">
        <v>1050</v>
      </c>
      <c r="I15" s="33">
        <v>2500</v>
      </c>
      <c r="J15" t="s">
        <v>345</v>
      </c>
    </row>
    <row r="16" spans="1:10" x14ac:dyDescent="0.35">
      <c r="A16" s="27">
        <v>331</v>
      </c>
      <c r="B16" s="18" t="s">
        <v>25</v>
      </c>
      <c r="C16" s="4" t="s">
        <v>26</v>
      </c>
      <c r="D16" s="39">
        <v>950</v>
      </c>
      <c r="E16" s="51">
        <v>1350</v>
      </c>
      <c r="F16" s="39">
        <v>2310</v>
      </c>
      <c r="G16" s="71">
        <v>1350</v>
      </c>
      <c r="H16" s="33">
        <v>225</v>
      </c>
      <c r="I16" s="33">
        <v>3750</v>
      </c>
      <c r="J16" t="s">
        <v>344</v>
      </c>
    </row>
    <row r="17" spans="1:10" x14ac:dyDescent="0.35">
      <c r="A17" s="27">
        <v>307</v>
      </c>
      <c r="B17" s="18" t="s">
        <v>27</v>
      </c>
      <c r="C17" s="4" t="s">
        <v>28</v>
      </c>
      <c r="D17" s="39">
        <v>1500</v>
      </c>
      <c r="E17" s="51">
        <v>7000</v>
      </c>
      <c r="F17" s="39">
        <v>13320</v>
      </c>
      <c r="G17" s="71">
        <v>7000</v>
      </c>
      <c r="H17" s="33">
        <v>2825</v>
      </c>
      <c r="I17" s="33">
        <v>7200</v>
      </c>
      <c r="J17" t="s">
        <v>338</v>
      </c>
    </row>
    <row r="18" spans="1:10" x14ac:dyDescent="0.35">
      <c r="A18" s="27">
        <v>309</v>
      </c>
      <c r="B18" s="18" t="s">
        <v>29</v>
      </c>
      <c r="C18" s="4" t="s">
        <v>30</v>
      </c>
      <c r="D18" s="39">
        <v>1955</v>
      </c>
      <c r="E18" s="51">
        <v>2600</v>
      </c>
      <c r="F18" s="39">
        <v>4275</v>
      </c>
      <c r="G18" s="71">
        <v>2600</v>
      </c>
      <c r="H18" s="33">
        <v>975</v>
      </c>
      <c r="I18" s="33">
        <v>2500</v>
      </c>
      <c r="J18" t="s">
        <v>345</v>
      </c>
    </row>
    <row r="19" spans="1:10" x14ac:dyDescent="0.35">
      <c r="A19" s="27">
        <v>311</v>
      </c>
      <c r="B19" s="18" t="s">
        <v>31</v>
      </c>
      <c r="C19" s="4" t="s">
        <v>32</v>
      </c>
      <c r="D19" s="39">
        <v>1050</v>
      </c>
      <c r="E19" s="51">
        <v>700</v>
      </c>
      <c r="F19" s="39">
        <v>0</v>
      </c>
      <c r="G19" s="71">
        <v>700</v>
      </c>
      <c r="H19" s="33">
        <v>0</v>
      </c>
      <c r="I19" s="33">
        <v>700</v>
      </c>
      <c r="J19" t="s">
        <v>346</v>
      </c>
    </row>
    <row r="20" spans="1:10" x14ac:dyDescent="0.35">
      <c r="A20" s="27">
        <v>313</v>
      </c>
      <c r="B20" s="18" t="s">
        <v>33</v>
      </c>
      <c r="C20" s="4" t="s">
        <v>34</v>
      </c>
      <c r="D20" s="39">
        <v>0</v>
      </c>
      <c r="E20" s="51">
        <v>700</v>
      </c>
      <c r="F20" s="39">
        <v>4025</v>
      </c>
      <c r="G20" s="71">
        <v>2600</v>
      </c>
      <c r="H20" s="33">
        <v>825</v>
      </c>
      <c r="I20" s="33">
        <v>3000</v>
      </c>
      <c r="J20" t="s">
        <v>335</v>
      </c>
    </row>
    <row r="21" spans="1:10" x14ac:dyDescent="0.35">
      <c r="A21" s="27">
        <v>314</v>
      </c>
      <c r="B21" s="18" t="s">
        <v>35</v>
      </c>
      <c r="C21" s="4" t="s">
        <v>36</v>
      </c>
      <c r="D21" s="39">
        <v>0</v>
      </c>
      <c r="E21" s="51">
        <v>250</v>
      </c>
      <c r="F21" s="39">
        <v>0</v>
      </c>
      <c r="G21" s="71">
        <v>0</v>
      </c>
      <c r="H21" s="33">
        <v>0</v>
      </c>
      <c r="I21" s="33">
        <v>0</v>
      </c>
    </row>
    <row r="22" spans="1:10" x14ac:dyDescent="0.35">
      <c r="A22" s="27">
        <v>316</v>
      </c>
      <c r="B22" s="18" t="s">
        <v>37</v>
      </c>
      <c r="C22" s="4" t="s">
        <v>38</v>
      </c>
      <c r="D22" s="39">
        <v>23250</v>
      </c>
      <c r="E22" s="51">
        <v>15000</v>
      </c>
      <c r="F22" s="39">
        <v>54665</v>
      </c>
      <c r="G22" s="71">
        <v>24000</v>
      </c>
      <c r="H22" s="33">
        <v>9400</v>
      </c>
      <c r="I22" s="33">
        <v>30000</v>
      </c>
      <c r="J22" t="s">
        <v>317</v>
      </c>
    </row>
    <row r="23" spans="1:10" x14ac:dyDescent="0.35">
      <c r="A23" s="27">
        <v>317</v>
      </c>
      <c r="B23" s="18" t="s">
        <v>39</v>
      </c>
      <c r="C23" s="4" t="s">
        <v>40</v>
      </c>
      <c r="D23" s="39">
        <v>350</v>
      </c>
      <c r="E23" s="51">
        <v>500</v>
      </c>
      <c r="F23" s="39">
        <v>0</v>
      </c>
      <c r="G23" s="71">
        <v>1000</v>
      </c>
      <c r="H23" s="33">
        <v>0</v>
      </c>
      <c r="I23" s="33">
        <v>500</v>
      </c>
      <c r="J23" t="s">
        <v>41</v>
      </c>
    </row>
    <row r="24" spans="1:10" x14ac:dyDescent="0.35">
      <c r="A24" s="27">
        <v>318</v>
      </c>
      <c r="B24" s="18" t="s">
        <v>42</v>
      </c>
      <c r="C24" s="4" t="s">
        <v>43</v>
      </c>
      <c r="D24" s="39">
        <v>0</v>
      </c>
      <c r="E24" s="51">
        <v>500</v>
      </c>
      <c r="F24" s="39"/>
      <c r="G24" s="33">
        <v>3000</v>
      </c>
      <c r="H24" s="33">
        <v>0</v>
      </c>
      <c r="I24" s="33">
        <v>500</v>
      </c>
      <c r="J24" t="s">
        <v>44</v>
      </c>
    </row>
    <row r="25" spans="1:10" x14ac:dyDescent="0.35">
      <c r="A25" s="27">
        <v>334</v>
      </c>
      <c r="B25" s="18" t="s">
        <v>45</v>
      </c>
      <c r="C25" s="4" t="s">
        <v>46</v>
      </c>
      <c r="D25" s="39">
        <v>0</v>
      </c>
      <c r="E25" s="51">
        <v>300</v>
      </c>
      <c r="F25" s="39">
        <v>780</v>
      </c>
      <c r="G25" s="71">
        <v>1000</v>
      </c>
      <c r="H25" s="33">
        <v>0</v>
      </c>
      <c r="I25" s="33">
        <v>1250</v>
      </c>
      <c r="J25" t="s">
        <v>347</v>
      </c>
    </row>
    <row r="26" spans="1:10" x14ac:dyDescent="0.35">
      <c r="A26" s="27">
        <v>319</v>
      </c>
      <c r="B26" s="18" t="s">
        <v>47</v>
      </c>
      <c r="C26" s="4" t="s">
        <v>48</v>
      </c>
      <c r="D26" s="39">
        <v>15</v>
      </c>
      <c r="E26" s="51">
        <v>250</v>
      </c>
      <c r="F26" s="39">
        <v>120</v>
      </c>
      <c r="G26" s="33">
        <v>0</v>
      </c>
      <c r="H26" s="33">
        <v>0</v>
      </c>
      <c r="I26" s="33">
        <v>200</v>
      </c>
      <c r="J26" t="s">
        <v>337</v>
      </c>
    </row>
    <row r="27" spans="1:10" x14ac:dyDescent="0.35">
      <c r="A27" s="27">
        <v>332</v>
      </c>
      <c r="B27" s="18"/>
      <c r="C27" s="4" t="s">
        <v>49</v>
      </c>
      <c r="D27" s="39">
        <v>5400.1</v>
      </c>
      <c r="E27" s="51">
        <v>1800</v>
      </c>
      <c r="F27" s="39">
        <v>2615</v>
      </c>
      <c r="G27" s="33">
        <v>1800</v>
      </c>
      <c r="H27" s="33">
        <v>315</v>
      </c>
      <c r="I27" s="33">
        <v>500</v>
      </c>
      <c r="J27" t="s">
        <v>50</v>
      </c>
    </row>
    <row r="28" spans="1:10" x14ac:dyDescent="0.35">
      <c r="B28" s="18"/>
      <c r="C28" s="4" t="s">
        <v>339</v>
      </c>
      <c r="D28" s="39"/>
      <c r="E28" s="51"/>
      <c r="F28" s="39"/>
      <c r="I28" s="33">
        <v>2000</v>
      </c>
      <c r="J28" t="s">
        <v>334</v>
      </c>
    </row>
    <row r="29" spans="1:10" x14ac:dyDescent="0.35">
      <c r="B29" s="18"/>
      <c r="C29" s="4" t="s">
        <v>333</v>
      </c>
      <c r="D29" s="39"/>
      <c r="E29" s="51"/>
      <c r="F29" s="39"/>
      <c r="I29" s="33">
        <v>2000</v>
      </c>
      <c r="J29" t="s">
        <v>334</v>
      </c>
    </row>
    <row r="30" spans="1:10" x14ac:dyDescent="0.35">
      <c r="A30" s="27">
        <v>328</v>
      </c>
      <c r="B30" s="18" t="s">
        <v>51</v>
      </c>
      <c r="C30" s="4" t="s">
        <v>52</v>
      </c>
      <c r="D30" s="39">
        <v>6028</v>
      </c>
      <c r="E30" s="51">
        <v>28440</v>
      </c>
      <c r="F30" s="39">
        <v>25477.5</v>
      </c>
      <c r="G30" s="33">
        <v>0</v>
      </c>
      <c r="H30" s="33">
        <v>0</v>
      </c>
      <c r="I30" s="33">
        <v>0</v>
      </c>
      <c r="J30" t="s">
        <v>53</v>
      </c>
    </row>
    <row r="31" spans="1:10" x14ac:dyDescent="0.35">
      <c r="B31" s="1"/>
      <c r="C31" s="5" t="s">
        <v>54</v>
      </c>
      <c r="D31" s="41">
        <v>62184.160000000003</v>
      </c>
      <c r="E31" s="52">
        <f>SUM(E14:E30)</f>
        <v>70890</v>
      </c>
      <c r="F31" s="41">
        <f>SUM(F20:F30)</f>
        <v>87682.5</v>
      </c>
      <c r="G31" s="35">
        <f>SUM(G14:G30)</f>
        <v>61050</v>
      </c>
      <c r="H31" s="35">
        <f>SUM(H14:H30)</f>
        <v>26865</v>
      </c>
      <c r="I31" s="35">
        <f>SUM(I14:I30)</f>
        <v>70600</v>
      </c>
    </row>
    <row r="32" spans="1:10" x14ac:dyDescent="0.35">
      <c r="B32" s="1"/>
      <c r="C32" s="5"/>
      <c r="D32" s="41"/>
      <c r="E32" s="51"/>
      <c r="F32" s="41"/>
    </row>
    <row r="33" spans="1:10" x14ac:dyDescent="0.35">
      <c r="B33" s="1"/>
      <c r="C33" s="7" t="s">
        <v>55</v>
      </c>
      <c r="D33" s="41"/>
      <c r="E33" s="51"/>
      <c r="F33" s="41"/>
    </row>
    <row r="34" spans="1:10" x14ac:dyDescent="0.35">
      <c r="A34" s="27">
        <v>322</v>
      </c>
      <c r="B34" s="1" t="s">
        <v>57</v>
      </c>
      <c r="C34" s="9" t="s">
        <v>58</v>
      </c>
      <c r="D34" s="39">
        <v>4510</v>
      </c>
      <c r="E34" s="51">
        <v>1100</v>
      </c>
      <c r="F34" s="39">
        <v>1510</v>
      </c>
      <c r="G34" s="33">
        <v>500</v>
      </c>
      <c r="H34" s="33">
        <v>580</v>
      </c>
      <c r="I34" s="33">
        <v>550</v>
      </c>
      <c r="J34" t="s">
        <v>59</v>
      </c>
    </row>
    <row r="35" spans="1:10" x14ac:dyDescent="0.35">
      <c r="A35" s="27">
        <v>323</v>
      </c>
      <c r="B35" s="1" t="s">
        <v>60</v>
      </c>
      <c r="C35" s="9" t="s">
        <v>61</v>
      </c>
      <c r="D35" s="39">
        <v>0</v>
      </c>
      <c r="E35" s="51">
        <v>100</v>
      </c>
      <c r="F35" s="39">
        <v>100</v>
      </c>
      <c r="G35" s="33">
        <v>100</v>
      </c>
      <c r="H35" s="33">
        <v>0</v>
      </c>
      <c r="I35" s="33">
        <v>100</v>
      </c>
    </row>
    <row r="36" spans="1:10" x14ac:dyDescent="0.35">
      <c r="A36" s="27">
        <v>325</v>
      </c>
      <c r="B36" s="1" t="s">
        <v>62</v>
      </c>
      <c r="C36" s="8" t="s">
        <v>63</v>
      </c>
      <c r="D36" s="42">
        <v>19129.3</v>
      </c>
      <c r="E36" s="51">
        <v>15000</v>
      </c>
      <c r="F36" s="42">
        <v>37463.629999999997</v>
      </c>
      <c r="G36" s="33">
        <v>35000</v>
      </c>
      <c r="H36" s="33">
        <v>18119</v>
      </c>
      <c r="I36" s="33">
        <v>22000</v>
      </c>
      <c r="J36" t="s">
        <v>318</v>
      </c>
    </row>
    <row r="37" spans="1:10" x14ac:dyDescent="0.35">
      <c r="A37" s="27">
        <v>327</v>
      </c>
      <c r="B37" s="1" t="s">
        <v>64</v>
      </c>
      <c r="C37" s="10" t="s">
        <v>65</v>
      </c>
      <c r="D37" s="42">
        <v>54.5</v>
      </c>
      <c r="E37" s="51"/>
      <c r="F37" s="42">
        <v>20</v>
      </c>
      <c r="G37" s="33">
        <v>100</v>
      </c>
      <c r="H37" s="33">
        <v>0</v>
      </c>
      <c r="I37" s="33">
        <v>100</v>
      </c>
    </row>
    <row r="38" spans="1:10" x14ac:dyDescent="0.35">
      <c r="A38" s="27">
        <v>333</v>
      </c>
      <c r="B38" s="1" t="s">
        <v>66</v>
      </c>
      <c r="C38" s="10" t="s">
        <v>67</v>
      </c>
      <c r="D38" s="42">
        <v>3412.04</v>
      </c>
      <c r="E38" s="51">
        <v>50</v>
      </c>
      <c r="F38" s="42">
        <v>0</v>
      </c>
      <c r="G38" s="33">
        <v>0</v>
      </c>
      <c r="H38" s="33">
        <v>0</v>
      </c>
      <c r="I38" s="33">
        <v>100</v>
      </c>
    </row>
    <row r="39" spans="1:10" x14ac:dyDescent="0.35">
      <c r="B39" s="1"/>
      <c r="C39" s="7" t="s">
        <v>68</v>
      </c>
      <c r="D39" s="41">
        <v>28027.93</v>
      </c>
      <c r="E39" s="52">
        <f>SUM(E34:E38)</f>
        <v>16250</v>
      </c>
      <c r="F39" s="41">
        <f>SUM(F34:F38)</f>
        <v>39093.629999999997</v>
      </c>
      <c r="G39" s="35">
        <f>SUM(G34:G38)</f>
        <v>35700</v>
      </c>
      <c r="H39" s="35">
        <f>SUM(H34:H38)</f>
        <v>18699</v>
      </c>
      <c r="I39" s="35">
        <f>SUM(I34:I38)</f>
        <v>22850</v>
      </c>
    </row>
    <row r="40" spans="1:10" x14ac:dyDescent="0.35">
      <c r="B40" s="1"/>
      <c r="C40" s="7"/>
      <c r="D40" s="41"/>
      <c r="E40" s="51"/>
      <c r="F40" s="41"/>
    </row>
    <row r="41" spans="1:10" x14ac:dyDescent="0.35">
      <c r="B41" s="12" t="s">
        <v>69</v>
      </c>
      <c r="C41" s="2"/>
      <c r="D41" s="63">
        <v>174768</v>
      </c>
      <c r="E41" s="64">
        <f>SUM(E11,E31,E39)</f>
        <v>162347</v>
      </c>
      <c r="F41" s="64">
        <f>SUM(F11,F31,F39)</f>
        <v>212865.63</v>
      </c>
      <c r="G41" s="65">
        <f>SUM(G11,G31,G39)</f>
        <v>166750</v>
      </c>
      <c r="H41" s="65">
        <f>SUM(H11,H31,H39)</f>
        <v>117651.5</v>
      </c>
      <c r="I41" s="65">
        <f>SUM(I11,I31,I39)</f>
        <v>163453</v>
      </c>
      <c r="J41" s="66" t="s">
        <v>305</v>
      </c>
    </row>
    <row r="42" spans="1:10" x14ac:dyDescent="0.35">
      <c r="B42" s="2"/>
      <c r="C42" s="11" t="s">
        <v>70</v>
      </c>
      <c r="D42" s="43"/>
      <c r="E42" s="51"/>
      <c r="F42" s="43"/>
      <c r="G42" s="35"/>
      <c r="H42" s="35"/>
      <c r="I42" s="35"/>
    </row>
    <row r="43" spans="1:10" x14ac:dyDescent="0.35">
      <c r="B43" s="12" t="s">
        <v>71</v>
      </c>
      <c r="C43" s="2"/>
      <c r="D43" s="39"/>
      <c r="E43" s="51"/>
      <c r="F43" s="39"/>
    </row>
    <row r="44" spans="1:10" x14ac:dyDescent="0.35">
      <c r="B44" s="1" t="s">
        <v>70</v>
      </c>
      <c r="C44" s="12" t="s">
        <v>72</v>
      </c>
      <c r="D44" s="40"/>
      <c r="E44" s="51"/>
      <c r="F44" s="40"/>
    </row>
    <row r="45" spans="1:10" x14ac:dyDescent="0.35">
      <c r="A45" s="27">
        <v>400</v>
      </c>
      <c r="B45" s="1" t="s">
        <v>73</v>
      </c>
      <c r="C45" s="2" t="s">
        <v>74</v>
      </c>
      <c r="D45" s="39">
        <v>250</v>
      </c>
      <c r="E45" s="51">
        <v>1000</v>
      </c>
      <c r="F45" s="39">
        <v>570</v>
      </c>
      <c r="G45" s="59">
        <v>750</v>
      </c>
      <c r="H45" s="59">
        <v>0</v>
      </c>
      <c r="I45" s="59">
        <v>500</v>
      </c>
      <c r="J45" s="58"/>
    </row>
    <row r="46" spans="1:10" x14ac:dyDescent="0.35">
      <c r="A46" s="27">
        <v>405</v>
      </c>
      <c r="B46" s="1" t="s">
        <v>75</v>
      </c>
      <c r="C46" s="2" t="s">
        <v>76</v>
      </c>
      <c r="D46" s="39">
        <v>2470</v>
      </c>
      <c r="E46" s="51">
        <v>5000</v>
      </c>
      <c r="F46" s="39">
        <v>3234</v>
      </c>
      <c r="G46" s="59">
        <v>5000</v>
      </c>
      <c r="H46" s="59">
        <v>1176</v>
      </c>
      <c r="I46" s="59">
        <v>5000</v>
      </c>
      <c r="J46" s="58"/>
    </row>
    <row r="47" spans="1:10" x14ac:dyDescent="0.35">
      <c r="A47" s="27">
        <v>406</v>
      </c>
      <c r="B47" s="1" t="s">
        <v>77</v>
      </c>
      <c r="C47" s="2" t="s">
        <v>78</v>
      </c>
      <c r="D47" s="39">
        <v>1183.48</v>
      </c>
      <c r="E47" s="51">
        <v>1000</v>
      </c>
      <c r="F47" s="39">
        <v>824</v>
      </c>
      <c r="G47" s="59">
        <v>1000</v>
      </c>
      <c r="H47" s="59">
        <v>0</v>
      </c>
      <c r="I47" s="59">
        <v>750</v>
      </c>
      <c r="J47" s="60" t="s">
        <v>311</v>
      </c>
    </row>
    <row r="48" spans="1:10" x14ac:dyDescent="0.35">
      <c r="A48" s="27">
        <v>407</v>
      </c>
      <c r="B48" s="1" t="s">
        <v>79</v>
      </c>
      <c r="C48" s="2" t="s">
        <v>80</v>
      </c>
      <c r="D48" s="39">
        <v>247.8</v>
      </c>
      <c r="E48" s="51">
        <v>500</v>
      </c>
      <c r="F48" s="39">
        <v>75</v>
      </c>
      <c r="G48" s="59">
        <v>500</v>
      </c>
      <c r="H48" s="59">
        <v>906.95</v>
      </c>
      <c r="I48" s="59">
        <v>800</v>
      </c>
      <c r="J48" s="60" t="s">
        <v>312</v>
      </c>
    </row>
    <row r="49" spans="1:10" x14ac:dyDescent="0.35">
      <c r="A49" s="27">
        <v>408</v>
      </c>
      <c r="B49" s="1" t="s">
        <v>81</v>
      </c>
      <c r="C49" s="2" t="s">
        <v>82</v>
      </c>
      <c r="D49" s="39">
        <v>0</v>
      </c>
      <c r="E49" s="51"/>
      <c r="F49" s="39">
        <v>0</v>
      </c>
      <c r="G49" s="58"/>
      <c r="H49" s="58">
        <v>0</v>
      </c>
      <c r="I49" s="58">
        <v>0</v>
      </c>
      <c r="J49" s="60"/>
    </row>
    <row r="50" spans="1:10" x14ac:dyDescent="0.35">
      <c r="A50" s="27">
        <v>410</v>
      </c>
      <c r="B50" s="1" t="s">
        <v>83</v>
      </c>
      <c r="C50" s="2" t="s">
        <v>84</v>
      </c>
      <c r="D50" s="39">
        <v>2750</v>
      </c>
      <c r="E50" s="51">
        <v>10000</v>
      </c>
      <c r="F50" s="39">
        <v>5843</v>
      </c>
      <c r="G50" s="59">
        <v>10000</v>
      </c>
      <c r="H50" s="59">
        <v>2000</v>
      </c>
      <c r="I50" s="59">
        <v>10000</v>
      </c>
      <c r="J50" s="77" t="s">
        <v>348</v>
      </c>
    </row>
    <row r="51" spans="1:10" x14ac:dyDescent="0.35">
      <c r="A51" s="27">
        <v>411</v>
      </c>
      <c r="B51" s="1" t="s">
        <v>85</v>
      </c>
      <c r="C51" s="2" t="s">
        <v>86</v>
      </c>
      <c r="D51" s="39">
        <v>12185.32</v>
      </c>
      <c r="E51" s="51">
        <v>16000</v>
      </c>
      <c r="F51" s="39">
        <v>11929</v>
      </c>
      <c r="G51" s="59">
        <v>8000</v>
      </c>
      <c r="H51" s="59">
        <v>0</v>
      </c>
      <c r="I51" s="59">
        <v>8000</v>
      </c>
      <c r="J51" s="60"/>
    </row>
    <row r="52" spans="1:10" x14ac:dyDescent="0.35">
      <c r="A52" s="27">
        <v>412</v>
      </c>
      <c r="B52" s="1" t="s">
        <v>87</v>
      </c>
      <c r="C52" s="13" t="s">
        <v>88</v>
      </c>
      <c r="D52" s="39">
        <v>0</v>
      </c>
      <c r="E52" s="51">
        <v>500</v>
      </c>
      <c r="F52" s="39">
        <v>0</v>
      </c>
      <c r="G52" s="59">
        <v>500</v>
      </c>
      <c r="H52" s="59">
        <v>0</v>
      </c>
      <c r="I52" s="59">
        <v>275</v>
      </c>
      <c r="J52" s="60" t="s">
        <v>89</v>
      </c>
    </row>
    <row r="53" spans="1:10" x14ac:dyDescent="0.35">
      <c r="A53" s="27">
        <v>413</v>
      </c>
      <c r="B53" s="1" t="s">
        <v>90</v>
      </c>
      <c r="C53" s="13" t="s">
        <v>91</v>
      </c>
      <c r="D53" s="39">
        <v>0</v>
      </c>
      <c r="E53" s="51">
        <v>500</v>
      </c>
      <c r="F53" s="39">
        <v>0</v>
      </c>
      <c r="G53" s="59">
        <v>500</v>
      </c>
      <c r="H53" s="59">
        <v>0</v>
      </c>
      <c r="I53" s="59">
        <v>275</v>
      </c>
      <c r="J53" s="60" t="s">
        <v>89</v>
      </c>
    </row>
    <row r="54" spans="1:10" x14ac:dyDescent="0.35">
      <c r="A54" s="27">
        <v>414</v>
      </c>
      <c r="B54" s="1" t="s">
        <v>92</v>
      </c>
      <c r="C54" s="13" t="s">
        <v>93</v>
      </c>
      <c r="D54" s="39">
        <v>0</v>
      </c>
      <c r="E54" s="51">
        <v>4000</v>
      </c>
      <c r="F54" s="39">
        <v>0</v>
      </c>
      <c r="G54" s="59">
        <v>0</v>
      </c>
      <c r="H54" s="59">
        <v>0</v>
      </c>
      <c r="I54" s="59">
        <v>0</v>
      </c>
      <c r="J54" s="60" t="s">
        <v>94</v>
      </c>
    </row>
    <row r="55" spans="1:10" x14ac:dyDescent="0.35">
      <c r="A55" s="27">
        <v>415</v>
      </c>
      <c r="B55" s="1" t="s">
        <v>95</v>
      </c>
      <c r="C55" s="13" t="s">
        <v>96</v>
      </c>
      <c r="D55" s="39">
        <v>0</v>
      </c>
      <c r="E55" s="51"/>
      <c r="F55" s="39">
        <v>0</v>
      </c>
      <c r="G55" s="58">
        <v>0</v>
      </c>
      <c r="H55" s="58">
        <v>0</v>
      </c>
      <c r="I55" s="58">
        <v>0</v>
      </c>
      <c r="J55" s="58"/>
    </row>
    <row r="56" spans="1:10" x14ac:dyDescent="0.35">
      <c r="A56" s="27">
        <v>416</v>
      </c>
      <c r="B56" s="1" t="s">
        <v>97</v>
      </c>
      <c r="C56" s="13" t="s">
        <v>98</v>
      </c>
      <c r="D56" s="39">
        <v>631.24</v>
      </c>
      <c r="E56" s="51">
        <v>1000</v>
      </c>
      <c r="F56" s="39">
        <v>1177.3599999999999</v>
      </c>
      <c r="G56" s="59">
        <v>1000</v>
      </c>
      <c r="H56" s="59">
        <v>1213.0899999999999</v>
      </c>
      <c r="I56" s="59">
        <v>1500</v>
      </c>
      <c r="J56" s="58" t="s">
        <v>99</v>
      </c>
    </row>
    <row r="57" spans="1:10" x14ac:dyDescent="0.35">
      <c r="B57" s="1"/>
      <c r="C57" s="12" t="s">
        <v>100</v>
      </c>
      <c r="D57" s="40">
        <v>19717.84</v>
      </c>
      <c r="E57" s="52">
        <f>SUM(E45:E56)</f>
        <v>39500</v>
      </c>
      <c r="F57" s="52">
        <f>SUM(F45:F56)</f>
        <v>23652.36</v>
      </c>
      <c r="G57" s="61">
        <f>SUM(G45:G56)</f>
        <v>27250</v>
      </c>
      <c r="H57" s="61">
        <f>SUM(H45:H56)</f>
        <v>5296.04</v>
      </c>
      <c r="I57" s="61">
        <f>SUM(I45:I56)</f>
        <v>27100</v>
      </c>
      <c r="J57" s="60"/>
    </row>
    <row r="58" spans="1:10" x14ac:dyDescent="0.35">
      <c r="B58" s="1"/>
      <c r="C58" s="12"/>
      <c r="D58" s="40"/>
      <c r="E58" s="51"/>
      <c r="F58" s="40"/>
    </row>
    <row r="59" spans="1:10" x14ac:dyDescent="0.35">
      <c r="B59" s="1"/>
      <c r="C59" s="14" t="s">
        <v>101</v>
      </c>
      <c r="D59" s="40"/>
      <c r="E59" s="51"/>
      <c r="F59" s="40"/>
    </row>
    <row r="60" spans="1:10" x14ac:dyDescent="0.35">
      <c r="A60" s="27">
        <v>500</v>
      </c>
      <c r="B60" s="1" t="s">
        <v>102</v>
      </c>
      <c r="C60" s="13" t="s">
        <v>103</v>
      </c>
      <c r="D60" s="39">
        <v>0</v>
      </c>
      <c r="E60" s="51"/>
      <c r="F60" s="39"/>
      <c r="G60" s="33">
        <v>0</v>
      </c>
      <c r="J60" t="s">
        <v>104</v>
      </c>
    </row>
    <row r="61" spans="1:10" x14ac:dyDescent="0.35">
      <c r="A61" s="27">
        <v>509</v>
      </c>
      <c r="B61" s="1" t="s">
        <v>105</v>
      </c>
      <c r="C61" s="13" t="s">
        <v>106</v>
      </c>
      <c r="D61" s="39">
        <v>3330</v>
      </c>
      <c r="E61" s="51">
        <v>1920</v>
      </c>
      <c r="F61" s="39">
        <v>2600</v>
      </c>
      <c r="G61" s="33">
        <v>1920</v>
      </c>
      <c r="H61" s="33">
        <v>2400</v>
      </c>
      <c r="I61" s="33">
        <v>2500</v>
      </c>
    </row>
    <row r="62" spans="1:10" x14ac:dyDescent="0.35">
      <c r="A62" s="27">
        <v>502</v>
      </c>
      <c r="B62" s="1" t="s">
        <v>107</v>
      </c>
      <c r="C62" s="10" t="s">
        <v>108</v>
      </c>
      <c r="D62" s="45">
        <v>0</v>
      </c>
      <c r="E62" s="51"/>
      <c r="F62" s="45">
        <v>28.08</v>
      </c>
      <c r="G62" s="33">
        <v>0</v>
      </c>
      <c r="J62" t="s">
        <v>109</v>
      </c>
    </row>
    <row r="63" spans="1:10" x14ac:dyDescent="0.35">
      <c r="A63" s="27">
        <v>503</v>
      </c>
      <c r="B63" s="1" t="s">
        <v>110</v>
      </c>
      <c r="C63" s="13" t="s">
        <v>111</v>
      </c>
      <c r="D63" s="42">
        <v>-280.14</v>
      </c>
      <c r="E63" s="51"/>
      <c r="F63" s="42"/>
      <c r="G63" s="33">
        <v>0</v>
      </c>
    </row>
    <row r="64" spans="1:10" x14ac:dyDescent="0.35">
      <c r="A64" s="27">
        <v>504</v>
      </c>
      <c r="B64" s="1" t="s">
        <v>112</v>
      </c>
      <c r="C64" s="15" t="s">
        <v>113</v>
      </c>
      <c r="D64" s="39">
        <v>0</v>
      </c>
      <c r="E64" s="51"/>
      <c r="F64" s="39"/>
      <c r="G64" s="33">
        <v>0</v>
      </c>
      <c r="J64" t="s">
        <v>114</v>
      </c>
    </row>
    <row r="65" spans="1:10" x14ac:dyDescent="0.35">
      <c r="A65" s="27">
        <v>505</v>
      </c>
      <c r="B65" s="1" t="s">
        <v>115</v>
      </c>
      <c r="C65" s="10" t="s">
        <v>116</v>
      </c>
      <c r="D65" s="42">
        <v>25</v>
      </c>
      <c r="E65" s="51">
        <v>250</v>
      </c>
      <c r="F65" s="42">
        <v>300</v>
      </c>
      <c r="G65" s="33">
        <v>250</v>
      </c>
      <c r="H65" s="33">
        <v>0</v>
      </c>
      <c r="I65" s="33">
        <v>100</v>
      </c>
    </row>
    <row r="66" spans="1:10" x14ac:dyDescent="0.35">
      <c r="B66" s="6"/>
      <c r="C66" s="14" t="s">
        <v>117</v>
      </c>
      <c r="D66" s="40">
        <v>3272.77</v>
      </c>
      <c r="E66" s="52">
        <f>SUM(E60:E65)</f>
        <v>2170</v>
      </c>
      <c r="F66" s="52">
        <f>SUM(F60:F65)</f>
        <v>2928.08</v>
      </c>
      <c r="G66" s="35">
        <f>SUM(G60:G65)</f>
        <v>2170</v>
      </c>
      <c r="H66" s="35">
        <f t="shared" ref="H66:I66" si="0">SUM(H60:H65)</f>
        <v>2400</v>
      </c>
      <c r="I66" s="35">
        <f t="shared" si="0"/>
        <v>2600</v>
      </c>
    </row>
    <row r="67" spans="1:10" x14ac:dyDescent="0.35">
      <c r="B67" s="6"/>
      <c r="C67" s="14"/>
      <c r="D67" s="40"/>
      <c r="E67" s="51"/>
      <c r="F67" s="40"/>
    </row>
    <row r="68" spans="1:10" x14ac:dyDescent="0.35">
      <c r="B68" s="6"/>
      <c r="C68" s="16" t="s">
        <v>118</v>
      </c>
      <c r="D68" s="40"/>
      <c r="E68" s="51"/>
      <c r="F68" s="40"/>
    </row>
    <row r="69" spans="1:10" x14ac:dyDescent="0.35">
      <c r="A69" s="27">
        <v>609</v>
      </c>
      <c r="B69" s="1" t="s">
        <v>119</v>
      </c>
      <c r="C69" s="13" t="s">
        <v>103</v>
      </c>
      <c r="D69" s="39">
        <v>0</v>
      </c>
      <c r="E69" s="51"/>
      <c r="F69" s="39"/>
      <c r="G69" s="33">
        <v>0</v>
      </c>
    </row>
    <row r="70" spans="1:10" x14ac:dyDescent="0.35">
      <c r="A70" s="27">
        <v>610</v>
      </c>
      <c r="B70" s="1" t="s">
        <v>120</v>
      </c>
      <c r="C70" s="13" t="s">
        <v>121</v>
      </c>
      <c r="D70" s="39">
        <v>870</v>
      </c>
      <c r="E70" s="51">
        <v>240</v>
      </c>
      <c r="F70" s="39">
        <v>200</v>
      </c>
      <c r="G70" s="33">
        <v>420</v>
      </c>
      <c r="H70" s="33">
        <v>200</v>
      </c>
      <c r="I70" s="33">
        <v>420</v>
      </c>
    </row>
    <row r="71" spans="1:10" x14ac:dyDescent="0.35">
      <c r="A71" s="27">
        <v>611</v>
      </c>
      <c r="B71" s="1" t="s">
        <v>122</v>
      </c>
      <c r="C71" s="10" t="s">
        <v>108</v>
      </c>
      <c r="D71" s="42">
        <v>0</v>
      </c>
      <c r="E71" s="51"/>
      <c r="F71" s="42"/>
      <c r="G71" s="33">
        <v>0</v>
      </c>
    </row>
    <row r="72" spans="1:10" x14ac:dyDescent="0.35">
      <c r="A72" s="27">
        <v>612</v>
      </c>
      <c r="B72" s="1" t="s">
        <v>123</v>
      </c>
      <c r="C72" s="6" t="s">
        <v>111</v>
      </c>
      <c r="D72" s="39">
        <v>0</v>
      </c>
      <c r="E72" s="51"/>
      <c r="F72" s="39"/>
      <c r="G72" s="33">
        <v>0</v>
      </c>
    </row>
    <row r="73" spans="1:10" x14ac:dyDescent="0.35">
      <c r="A73" s="27">
        <v>613</v>
      </c>
      <c r="B73" s="1" t="s">
        <v>124</v>
      </c>
      <c r="C73" s="6" t="s">
        <v>113</v>
      </c>
      <c r="D73" s="39">
        <v>0</v>
      </c>
      <c r="E73" s="51"/>
      <c r="F73" s="39"/>
      <c r="G73" s="33">
        <v>0</v>
      </c>
    </row>
    <row r="74" spans="1:10" x14ac:dyDescent="0.35">
      <c r="A74" s="27">
        <v>614</v>
      </c>
      <c r="B74" s="1" t="s">
        <v>125</v>
      </c>
      <c r="C74" s="6" t="s">
        <v>116</v>
      </c>
      <c r="D74" s="39">
        <v>0</v>
      </c>
      <c r="E74" s="51">
        <v>125</v>
      </c>
      <c r="F74" s="39"/>
      <c r="G74" s="33">
        <v>0</v>
      </c>
    </row>
    <row r="75" spans="1:10" x14ac:dyDescent="0.35">
      <c r="B75" s="6"/>
      <c r="C75" s="16" t="s">
        <v>126</v>
      </c>
      <c r="D75" s="40">
        <v>866.6</v>
      </c>
      <c r="E75" s="52">
        <f>SUM(E69:E74)</f>
        <v>365</v>
      </c>
      <c r="F75" s="52">
        <f>SUM(F69:F74)</f>
        <v>200</v>
      </c>
      <c r="G75" s="35">
        <f>SUM(G69:G74)</f>
        <v>420</v>
      </c>
      <c r="H75" s="35">
        <f t="shared" ref="H75:I75" si="1">SUM(H69:H74)</f>
        <v>200</v>
      </c>
      <c r="I75" s="35">
        <f t="shared" si="1"/>
        <v>420</v>
      </c>
    </row>
    <row r="76" spans="1:10" x14ac:dyDescent="0.35">
      <c r="B76" s="6"/>
      <c r="C76" s="16"/>
      <c r="D76" s="40"/>
      <c r="E76" s="51"/>
      <c r="F76" s="40"/>
    </row>
    <row r="77" spans="1:10" x14ac:dyDescent="0.35">
      <c r="B77" s="2"/>
      <c r="C77" s="12" t="s">
        <v>127</v>
      </c>
      <c r="D77" s="40"/>
      <c r="E77" s="51"/>
      <c r="F77" s="40"/>
    </row>
    <row r="78" spans="1:10" x14ac:dyDescent="0.35">
      <c r="A78" s="27">
        <v>600</v>
      </c>
      <c r="B78" s="1" t="s">
        <v>128</v>
      </c>
      <c r="C78" s="13" t="s">
        <v>103</v>
      </c>
      <c r="D78" s="39">
        <v>0</v>
      </c>
      <c r="E78" s="51"/>
      <c r="F78" s="39">
        <v>0</v>
      </c>
      <c r="G78" s="33">
        <v>0</v>
      </c>
    </row>
    <row r="79" spans="1:10" x14ac:dyDescent="0.35">
      <c r="A79" s="27">
        <v>601</v>
      </c>
      <c r="B79" s="1" t="s">
        <v>129</v>
      </c>
      <c r="C79" s="13" t="s">
        <v>130</v>
      </c>
      <c r="D79" s="39">
        <v>570</v>
      </c>
      <c r="E79" s="51"/>
      <c r="F79" s="39">
        <v>200</v>
      </c>
      <c r="G79" s="33">
        <v>0</v>
      </c>
      <c r="H79" s="33">
        <v>0</v>
      </c>
      <c r="I79" s="33">
        <v>500</v>
      </c>
      <c r="J79" t="s">
        <v>306</v>
      </c>
    </row>
    <row r="80" spans="1:10" x14ac:dyDescent="0.35">
      <c r="A80" s="27">
        <v>602</v>
      </c>
      <c r="B80" s="1" t="s">
        <v>131</v>
      </c>
      <c r="C80" s="10" t="s">
        <v>108</v>
      </c>
      <c r="D80" s="42">
        <v>0</v>
      </c>
      <c r="E80" s="51"/>
      <c r="F80" s="42">
        <v>0</v>
      </c>
      <c r="G80" s="33">
        <v>0</v>
      </c>
    </row>
    <row r="81" spans="1:9" x14ac:dyDescent="0.35">
      <c r="A81" s="27">
        <v>603</v>
      </c>
      <c r="B81" s="1" t="s">
        <v>132</v>
      </c>
      <c r="C81" s="6" t="s">
        <v>111</v>
      </c>
      <c r="D81" s="39">
        <v>0</v>
      </c>
      <c r="E81" s="51"/>
      <c r="F81" s="39">
        <v>0</v>
      </c>
      <c r="G81" s="33">
        <v>0</v>
      </c>
    </row>
    <row r="82" spans="1:9" x14ac:dyDescent="0.35">
      <c r="A82" s="27">
        <v>604</v>
      </c>
      <c r="B82" s="1" t="s">
        <v>133</v>
      </c>
      <c r="C82" s="6" t="s">
        <v>113</v>
      </c>
      <c r="D82" s="39">
        <v>0</v>
      </c>
      <c r="E82" s="51"/>
      <c r="F82" s="39">
        <v>0</v>
      </c>
      <c r="G82" s="33">
        <v>0</v>
      </c>
    </row>
    <row r="83" spans="1:9" x14ac:dyDescent="0.35">
      <c r="A83" s="27">
        <v>605</v>
      </c>
      <c r="B83" s="1" t="s">
        <v>134</v>
      </c>
      <c r="C83" s="6" t="s">
        <v>116</v>
      </c>
      <c r="D83" s="39">
        <v>0</v>
      </c>
      <c r="E83" s="51">
        <v>100</v>
      </c>
      <c r="F83" s="39">
        <v>0</v>
      </c>
      <c r="G83" s="33">
        <v>100</v>
      </c>
    </row>
    <row r="84" spans="1:9" x14ac:dyDescent="0.35">
      <c r="B84" s="2"/>
      <c r="C84" s="16" t="s">
        <v>135</v>
      </c>
      <c r="D84" s="40">
        <v>580.19000000000005</v>
      </c>
      <c r="E84" s="52">
        <f>SUM(E78:E83)</f>
        <v>100</v>
      </c>
      <c r="F84" s="52">
        <f>SUM(F78:F83)</f>
        <v>200</v>
      </c>
      <c r="G84" s="35">
        <f>SUM(G78:G83)</f>
        <v>100</v>
      </c>
      <c r="H84" s="35">
        <f t="shared" ref="H84:I84" si="2">SUM(H78:H83)</f>
        <v>0</v>
      </c>
      <c r="I84" s="35">
        <f t="shared" si="2"/>
        <v>500</v>
      </c>
    </row>
    <row r="85" spans="1:9" x14ac:dyDescent="0.35">
      <c r="B85" s="2"/>
      <c r="C85" s="16"/>
      <c r="D85" s="40"/>
      <c r="E85" s="51"/>
      <c r="F85" s="40"/>
    </row>
    <row r="86" spans="1:9" x14ac:dyDescent="0.35">
      <c r="B86" s="6"/>
      <c r="C86" s="16" t="s">
        <v>136</v>
      </c>
      <c r="D86" s="40"/>
      <c r="E86" s="51"/>
      <c r="F86" s="40"/>
    </row>
    <row r="87" spans="1:9" x14ac:dyDescent="0.35">
      <c r="A87" s="27">
        <v>700</v>
      </c>
      <c r="B87" s="1" t="s">
        <v>137</v>
      </c>
      <c r="C87" s="13" t="s">
        <v>103</v>
      </c>
      <c r="D87" s="39">
        <v>0</v>
      </c>
      <c r="E87" s="51"/>
      <c r="F87" s="39"/>
      <c r="G87" s="33">
        <v>0</v>
      </c>
    </row>
    <row r="88" spans="1:9" x14ac:dyDescent="0.35">
      <c r="A88" s="27">
        <v>701</v>
      </c>
      <c r="B88" s="1" t="s">
        <v>138</v>
      </c>
      <c r="C88" s="13" t="s">
        <v>130</v>
      </c>
      <c r="D88" s="39">
        <v>570</v>
      </c>
      <c r="E88" s="51">
        <v>1920</v>
      </c>
      <c r="F88" s="39">
        <v>1320</v>
      </c>
      <c r="G88" s="33">
        <v>1920</v>
      </c>
      <c r="H88" s="33">
        <v>1540</v>
      </c>
      <c r="I88" s="33">
        <v>2000</v>
      </c>
    </row>
    <row r="89" spans="1:9" x14ac:dyDescent="0.35">
      <c r="A89" s="27">
        <v>702</v>
      </c>
      <c r="B89" s="1" t="s">
        <v>139</v>
      </c>
      <c r="C89" s="10" t="s">
        <v>108</v>
      </c>
      <c r="D89" s="42">
        <v>0</v>
      </c>
      <c r="E89" s="51"/>
      <c r="F89" s="42"/>
      <c r="G89" s="33">
        <v>0</v>
      </c>
    </row>
    <row r="90" spans="1:9" x14ac:dyDescent="0.35">
      <c r="A90" s="27">
        <v>703</v>
      </c>
      <c r="B90" s="1" t="s">
        <v>140</v>
      </c>
      <c r="C90" s="6" t="s">
        <v>111</v>
      </c>
      <c r="D90" s="39">
        <v>0</v>
      </c>
      <c r="E90" s="51"/>
      <c r="F90" s="39"/>
      <c r="G90" s="33">
        <v>0</v>
      </c>
    </row>
    <row r="91" spans="1:9" x14ac:dyDescent="0.35">
      <c r="A91" s="27">
        <v>704</v>
      </c>
      <c r="B91" s="1" t="s">
        <v>141</v>
      </c>
      <c r="C91" s="6" t="s">
        <v>113</v>
      </c>
      <c r="D91" s="39">
        <v>0</v>
      </c>
      <c r="E91" s="51"/>
      <c r="F91" s="39"/>
      <c r="G91" s="33">
        <v>0</v>
      </c>
    </row>
    <row r="92" spans="1:9" x14ac:dyDescent="0.35">
      <c r="A92" s="27">
        <v>705</v>
      </c>
      <c r="B92" s="1" t="s">
        <v>142</v>
      </c>
      <c r="C92" s="6" t="s">
        <v>116</v>
      </c>
      <c r="D92" s="39">
        <v>0</v>
      </c>
      <c r="E92" s="51">
        <v>250</v>
      </c>
      <c r="F92" s="39"/>
      <c r="G92" s="33">
        <v>250</v>
      </c>
      <c r="I92" s="33">
        <v>100</v>
      </c>
    </row>
    <row r="93" spans="1:9" x14ac:dyDescent="0.35">
      <c r="B93" s="1"/>
      <c r="C93" s="16" t="s">
        <v>143</v>
      </c>
      <c r="D93" s="40">
        <v>653.57000000000005</v>
      </c>
      <c r="E93" s="52">
        <f>SUM(E87:E92)</f>
        <v>2170</v>
      </c>
      <c r="F93" s="52">
        <f>SUM(F87:F92)</f>
        <v>1320</v>
      </c>
      <c r="G93" s="35">
        <f>SUM(G87:G92)</f>
        <v>2170</v>
      </c>
      <c r="H93" s="35">
        <f t="shared" ref="H93:I93" si="3">SUM(H87:H92)</f>
        <v>1540</v>
      </c>
      <c r="I93" s="35">
        <f t="shared" si="3"/>
        <v>2100</v>
      </c>
    </row>
    <row r="94" spans="1:9" x14ac:dyDescent="0.35">
      <c r="B94" s="1"/>
      <c r="C94" s="16"/>
      <c r="D94" s="40"/>
      <c r="E94" s="51"/>
      <c r="F94" s="40"/>
    </row>
    <row r="95" spans="1:9" x14ac:dyDescent="0.35">
      <c r="B95" s="1"/>
      <c r="C95" s="7" t="s">
        <v>144</v>
      </c>
      <c r="D95" s="41"/>
      <c r="E95" s="51"/>
      <c r="F95" s="41"/>
    </row>
    <row r="96" spans="1:9" x14ac:dyDescent="0.35">
      <c r="A96" s="27">
        <v>800</v>
      </c>
      <c r="B96" s="1" t="s">
        <v>145</v>
      </c>
      <c r="C96" s="13" t="s">
        <v>103</v>
      </c>
      <c r="D96" s="39">
        <v>0</v>
      </c>
      <c r="E96" s="51"/>
      <c r="F96" s="39"/>
      <c r="G96" s="33">
        <v>0</v>
      </c>
    </row>
    <row r="97" spans="1:10" x14ac:dyDescent="0.35">
      <c r="A97" s="27">
        <v>801</v>
      </c>
      <c r="B97" s="1" t="s">
        <v>146</v>
      </c>
      <c r="C97" s="13" t="s">
        <v>130</v>
      </c>
      <c r="D97" s="39">
        <v>2670</v>
      </c>
      <c r="E97" s="51">
        <v>3000</v>
      </c>
      <c r="F97" s="39"/>
      <c r="G97" s="33">
        <v>3000</v>
      </c>
      <c r="I97" s="33">
        <v>2000</v>
      </c>
    </row>
    <row r="98" spans="1:10" x14ac:dyDescent="0.35">
      <c r="A98" s="27">
        <v>802</v>
      </c>
      <c r="B98" s="1" t="s">
        <v>147</v>
      </c>
      <c r="C98" s="10" t="s">
        <v>108</v>
      </c>
      <c r="D98" s="42">
        <v>0</v>
      </c>
      <c r="E98" s="51"/>
      <c r="F98" s="42"/>
      <c r="G98" s="33">
        <v>1000</v>
      </c>
      <c r="I98" s="33">
        <v>1000</v>
      </c>
      <c r="J98" t="s">
        <v>307</v>
      </c>
    </row>
    <row r="99" spans="1:10" x14ac:dyDescent="0.35">
      <c r="A99" s="27">
        <v>803</v>
      </c>
      <c r="B99" s="1" t="s">
        <v>148</v>
      </c>
      <c r="C99" s="6" t="s">
        <v>111</v>
      </c>
      <c r="D99" s="39">
        <v>0</v>
      </c>
      <c r="E99" s="51"/>
      <c r="F99" s="39"/>
      <c r="G99" s="33">
        <v>0</v>
      </c>
    </row>
    <row r="100" spans="1:10" x14ac:dyDescent="0.35">
      <c r="A100" s="27">
        <v>804</v>
      </c>
      <c r="B100" s="1" t="s">
        <v>149</v>
      </c>
      <c r="C100" s="6" t="s">
        <v>113</v>
      </c>
      <c r="D100" s="39">
        <v>0</v>
      </c>
      <c r="E100" s="51"/>
      <c r="F100" s="39"/>
      <c r="G100" s="33">
        <v>0</v>
      </c>
    </row>
    <row r="101" spans="1:10" x14ac:dyDescent="0.35">
      <c r="A101" s="27">
        <v>805</v>
      </c>
      <c r="B101" s="1" t="s">
        <v>150</v>
      </c>
      <c r="C101" s="6" t="s">
        <v>116</v>
      </c>
      <c r="D101" s="39">
        <v>0</v>
      </c>
      <c r="E101" s="51">
        <v>250</v>
      </c>
      <c r="F101" s="39"/>
      <c r="G101" s="33">
        <v>250</v>
      </c>
      <c r="I101" s="33">
        <v>100</v>
      </c>
    </row>
    <row r="102" spans="1:10" x14ac:dyDescent="0.35">
      <c r="B102" s="1"/>
      <c r="C102" s="7" t="s">
        <v>151</v>
      </c>
      <c r="D102" s="41">
        <v>2657.3</v>
      </c>
      <c r="E102" s="52">
        <f>SUM(E96:E101)</f>
        <v>3250</v>
      </c>
      <c r="F102" s="52">
        <f>SUM(F96:F101)</f>
        <v>0</v>
      </c>
      <c r="G102" s="35">
        <f>SUM(G96:G101)</f>
        <v>4250</v>
      </c>
      <c r="H102" s="35">
        <f t="shared" ref="H102:I102" si="4">SUM(H96:H101)</f>
        <v>0</v>
      </c>
      <c r="I102" s="35">
        <f t="shared" si="4"/>
        <v>3100</v>
      </c>
    </row>
    <row r="103" spans="1:10" x14ac:dyDescent="0.35">
      <c r="B103" s="1"/>
      <c r="C103" s="7"/>
      <c r="D103" s="41"/>
      <c r="E103" s="51"/>
      <c r="F103" s="41"/>
    </row>
    <row r="104" spans="1:10" x14ac:dyDescent="0.35">
      <c r="B104" s="1"/>
      <c r="C104" s="7" t="s">
        <v>152</v>
      </c>
      <c r="D104" s="41"/>
      <c r="E104" s="51"/>
      <c r="F104" s="41"/>
    </row>
    <row r="105" spans="1:10" x14ac:dyDescent="0.35">
      <c r="A105" s="27">
        <v>900</v>
      </c>
      <c r="B105" s="1" t="s">
        <v>153</v>
      </c>
      <c r="C105" s="13" t="s">
        <v>103</v>
      </c>
      <c r="D105" s="39">
        <v>0</v>
      </c>
      <c r="E105" s="51"/>
      <c r="F105" s="39"/>
      <c r="G105" s="33">
        <v>0</v>
      </c>
    </row>
    <row r="106" spans="1:10" x14ac:dyDescent="0.35">
      <c r="A106" s="27">
        <v>901</v>
      </c>
      <c r="B106" s="1" t="s">
        <v>154</v>
      </c>
      <c r="C106" s="13" t="s">
        <v>155</v>
      </c>
      <c r="D106" s="39">
        <v>900</v>
      </c>
      <c r="E106" s="51">
        <v>480</v>
      </c>
      <c r="F106" s="39">
        <v>400</v>
      </c>
      <c r="G106" s="33">
        <v>480</v>
      </c>
      <c r="I106" s="33">
        <v>400</v>
      </c>
    </row>
    <row r="107" spans="1:10" x14ac:dyDescent="0.35">
      <c r="A107" s="27">
        <v>902</v>
      </c>
      <c r="B107" s="1" t="s">
        <v>156</v>
      </c>
      <c r="C107" s="10" t="s">
        <v>108</v>
      </c>
      <c r="D107" s="42">
        <v>0</v>
      </c>
      <c r="E107" s="51"/>
      <c r="F107" s="42"/>
      <c r="G107" s="33">
        <v>0</v>
      </c>
    </row>
    <row r="108" spans="1:10" x14ac:dyDescent="0.35">
      <c r="A108" s="27">
        <v>903</v>
      </c>
      <c r="B108" s="1" t="s">
        <v>157</v>
      </c>
      <c r="C108" s="6" t="s">
        <v>111</v>
      </c>
      <c r="D108" s="39">
        <v>0</v>
      </c>
      <c r="E108" s="51"/>
      <c r="F108" s="39"/>
      <c r="G108" s="33">
        <v>0</v>
      </c>
    </row>
    <row r="109" spans="1:10" x14ac:dyDescent="0.35">
      <c r="A109" s="27">
        <v>904</v>
      </c>
      <c r="B109" s="1" t="s">
        <v>158</v>
      </c>
      <c r="C109" s="6" t="s">
        <v>113</v>
      </c>
      <c r="D109" s="39">
        <v>0</v>
      </c>
      <c r="E109" s="51"/>
      <c r="F109" s="39"/>
      <c r="G109" s="33">
        <v>0</v>
      </c>
    </row>
    <row r="110" spans="1:10" x14ac:dyDescent="0.35">
      <c r="A110" s="27">
        <v>906</v>
      </c>
      <c r="B110" s="1" t="s">
        <v>159</v>
      </c>
      <c r="C110" s="6" t="s">
        <v>116</v>
      </c>
      <c r="D110" s="39">
        <v>0</v>
      </c>
      <c r="E110" s="51">
        <v>250</v>
      </c>
      <c r="F110" s="39"/>
      <c r="G110" s="33">
        <v>250</v>
      </c>
      <c r="I110" s="33">
        <v>100</v>
      </c>
    </row>
    <row r="111" spans="1:10" x14ac:dyDescent="0.35">
      <c r="B111" s="1"/>
      <c r="C111" s="14" t="s">
        <v>160</v>
      </c>
      <c r="D111" s="40">
        <v>923.9</v>
      </c>
      <c r="E111" s="52">
        <f>SUM(E105:E110)</f>
        <v>730</v>
      </c>
      <c r="F111" s="40">
        <v>400</v>
      </c>
      <c r="G111" s="35">
        <f>SUM(G105:G110)</f>
        <v>730</v>
      </c>
      <c r="H111" s="35">
        <f t="shared" ref="H111:I111" si="5">SUM(H105:H110)</f>
        <v>0</v>
      </c>
      <c r="I111" s="35">
        <f t="shared" si="5"/>
        <v>500</v>
      </c>
    </row>
    <row r="112" spans="1:10" x14ac:dyDescent="0.35">
      <c r="B112" s="1"/>
      <c r="C112" s="14"/>
      <c r="D112" s="40"/>
      <c r="E112" s="51"/>
      <c r="F112" s="40"/>
    </row>
    <row r="113" spans="1:9" x14ac:dyDescent="0.35">
      <c r="B113" s="1"/>
      <c r="C113" s="14" t="s">
        <v>161</v>
      </c>
      <c r="D113" s="40"/>
      <c r="E113" s="51"/>
      <c r="F113" s="40"/>
    </row>
    <row r="114" spans="1:9" x14ac:dyDescent="0.35">
      <c r="A114" s="27">
        <v>1000</v>
      </c>
      <c r="B114" s="1" t="s">
        <v>162</v>
      </c>
      <c r="C114" s="13" t="s">
        <v>103</v>
      </c>
      <c r="D114" s="39">
        <v>0</v>
      </c>
      <c r="E114" s="51"/>
      <c r="F114" s="39"/>
      <c r="G114" s="33">
        <v>0</v>
      </c>
    </row>
    <row r="115" spans="1:9" x14ac:dyDescent="0.35">
      <c r="A115" s="27">
        <v>1001</v>
      </c>
      <c r="B115" s="1" t="s">
        <v>163</v>
      </c>
      <c r="C115" s="13" t="s">
        <v>155</v>
      </c>
      <c r="D115" s="39">
        <v>0</v>
      </c>
      <c r="E115" s="51"/>
      <c r="F115" s="39"/>
      <c r="G115" s="33">
        <v>480</v>
      </c>
      <c r="I115" s="33">
        <v>400</v>
      </c>
    </row>
    <row r="116" spans="1:9" x14ac:dyDescent="0.35">
      <c r="A116" s="27">
        <v>1002</v>
      </c>
      <c r="B116" s="1" t="s">
        <v>164</v>
      </c>
      <c r="C116" s="10" t="s">
        <v>108</v>
      </c>
      <c r="D116" s="42">
        <v>0</v>
      </c>
      <c r="E116" s="51"/>
      <c r="F116" s="42"/>
      <c r="G116" s="33">
        <v>0</v>
      </c>
    </row>
    <row r="117" spans="1:9" x14ac:dyDescent="0.35">
      <c r="A117" s="27">
        <v>1003</v>
      </c>
      <c r="B117" s="1" t="s">
        <v>165</v>
      </c>
      <c r="C117" s="6" t="s">
        <v>111</v>
      </c>
      <c r="D117" s="39">
        <v>0</v>
      </c>
      <c r="E117" s="51"/>
      <c r="F117" s="39"/>
      <c r="G117" s="33">
        <v>0</v>
      </c>
    </row>
    <row r="118" spans="1:9" x14ac:dyDescent="0.35">
      <c r="A118" s="27">
        <v>1004</v>
      </c>
      <c r="B118" s="1" t="s">
        <v>166</v>
      </c>
      <c r="C118" s="6" t="s">
        <v>113</v>
      </c>
      <c r="D118" s="39">
        <v>0</v>
      </c>
      <c r="E118" s="51"/>
      <c r="F118" s="39"/>
      <c r="G118" s="33">
        <v>0</v>
      </c>
    </row>
    <row r="119" spans="1:9" x14ac:dyDescent="0.35">
      <c r="A119" s="27">
        <v>1005</v>
      </c>
      <c r="B119" s="1" t="s">
        <v>167</v>
      </c>
      <c r="C119" s="6" t="s">
        <v>116</v>
      </c>
      <c r="D119" s="39">
        <v>0</v>
      </c>
      <c r="E119" s="51">
        <v>250</v>
      </c>
      <c r="F119" s="39"/>
      <c r="G119" s="33">
        <v>0</v>
      </c>
      <c r="I119" s="33">
        <v>100</v>
      </c>
    </row>
    <row r="120" spans="1:9" x14ac:dyDescent="0.35">
      <c r="B120" s="1"/>
      <c r="C120" s="14" t="s">
        <v>168</v>
      </c>
      <c r="D120" s="40">
        <v>7.02</v>
      </c>
      <c r="E120" s="52">
        <f>SUM(E114:E119)</f>
        <v>250</v>
      </c>
      <c r="F120" s="40">
        <v>0</v>
      </c>
      <c r="G120" s="35">
        <f>SUM(G114:G119)</f>
        <v>480</v>
      </c>
      <c r="H120" s="35">
        <f t="shared" ref="H120:I120" si="6">SUM(H114:H119)</f>
        <v>0</v>
      </c>
      <c r="I120" s="35">
        <f t="shared" si="6"/>
        <v>500</v>
      </c>
    </row>
    <row r="121" spans="1:9" x14ac:dyDescent="0.35">
      <c r="B121" s="1"/>
      <c r="C121" s="14"/>
      <c r="D121" s="40"/>
      <c r="E121" s="51"/>
      <c r="F121" s="40"/>
    </row>
    <row r="122" spans="1:9" x14ac:dyDescent="0.35">
      <c r="B122" s="1"/>
      <c r="C122" s="7" t="s">
        <v>169</v>
      </c>
      <c r="D122" s="41"/>
      <c r="E122" s="51"/>
      <c r="F122" s="41"/>
    </row>
    <row r="123" spans="1:9" x14ac:dyDescent="0.35">
      <c r="A123" s="27">
        <v>1100</v>
      </c>
      <c r="B123" s="1" t="s">
        <v>170</v>
      </c>
      <c r="C123" s="13" t="s">
        <v>103</v>
      </c>
      <c r="D123" s="39">
        <v>0</v>
      </c>
      <c r="E123" s="51"/>
      <c r="F123" s="39"/>
      <c r="G123" s="33">
        <v>0</v>
      </c>
    </row>
    <row r="124" spans="1:9" x14ac:dyDescent="0.35">
      <c r="A124" s="27">
        <v>1101</v>
      </c>
      <c r="B124" s="1" t="s">
        <v>171</v>
      </c>
      <c r="C124" s="13" t="s">
        <v>155</v>
      </c>
      <c r="D124" s="39">
        <v>600</v>
      </c>
      <c r="E124" s="51">
        <v>240</v>
      </c>
      <c r="F124" s="39"/>
      <c r="G124" s="33">
        <v>480</v>
      </c>
      <c r="I124" s="33">
        <v>400</v>
      </c>
    </row>
    <row r="125" spans="1:9" x14ac:dyDescent="0.35">
      <c r="A125" s="27">
        <v>1102</v>
      </c>
      <c r="B125" s="1" t="s">
        <v>172</v>
      </c>
      <c r="C125" s="10" t="s">
        <v>108</v>
      </c>
      <c r="D125" s="42">
        <v>0</v>
      </c>
      <c r="E125" s="51"/>
      <c r="F125" s="42"/>
      <c r="G125" s="33">
        <v>0</v>
      </c>
    </row>
    <row r="126" spans="1:9" x14ac:dyDescent="0.35">
      <c r="A126" s="27">
        <v>1103</v>
      </c>
      <c r="B126" s="1" t="s">
        <v>173</v>
      </c>
      <c r="C126" s="6" t="s">
        <v>111</v>
      </c>
      <c r="D126" s="39">
        <v>0</v>
      </c>
      <c r="E126" s="51"/>
      <c r="F126" s="39"/>
      <c r="G126" s="33">
        <v>0</v>
      </c>
    </row>
    <row r="127" spans="1:9" x14ac:dyDescent="0.35">
      <c r="A127" s="27">
        <v>1104</v>
      </c>
      <c r="B127" s="1" t="s">
        <v>174</v>
      </c>
      <c r="C127" s="6" t="s">
        <v>113</v>
      </c>
      <c r="D127" s="39">
        <v>0</v>
      </c>
      <c r="E127" s="51"/>
      <c r="F127" s="39"/>
      <c r="G127" s="33">
        <v>0</v>
      </c>
    </row>
    <row r="128" spans="1:9" x14ac:dyDescent="0.35">
      <c r="A128" s="27">
        <v>1105</v>
      </c>
      <c r="B128" s="1" t="s">
        <v>175</v>
      </c>
      <c r="C128" s="6" t="s">
        <v>116</v>
      </c>
      <c r="D128" s="39">
        <v>0</v>
      </c>
      <c r="E128" s="51">
        <v>250</v>
      </c>
      <c r="F128" s="39"/>
      <c r="G128" s="33">
        <v>250</v>
      </c>
      <c r="I128" s="33">
        <v>100</v>
      </c>
    </row>
    <row r="129" spans="1:9" x14ac:dyDescent="0.35">
      <c r="B129" s="1"/>
      <c r="C129" s="7" t="s">
        <v>176</v>
      </c>
      <c r="D129" s="41">
        <v>602.94000000000005</v>
      </c>
      <c r="E129" s="52">
        <f>SUM(E123:E128)</f>
        <v>490</v>
      </c>
      <c r="F129" s="52">
        <f>SUM(F123:F128)</f>
        <v>0</v>
      </c>
      <c r="G129" s="35">
        <f>SUM(G123:G128)</f>
        <v>730</v>
      </c>
      <c r="H129" s="35">
        <f t="shared" ref="H129:I129" si="7">SUM(H123:H128)</f>
        <v>0</v>
      </c>
      <c r="I129" s="35">
        <f t="shared" si="7"/>
        <v>500</v>
      </c>
    </row>
    <row r="130" spans="1:9" x14ac:dyDescent="0.35">
      <c r="B130" s="1"/>
      <c r="C130" s="10"/>
      <c r="D130" s="42"/>
      <c r="E130" s="51"/>
      <c r="F130" s="42"/>
    </row>
    <row r="131" spans="1:9" x14ac:dyDescent="0.35">
      <c r="B131" s="1"/>
      <c r="C131" s="7"/>
      <c r="D131" s="41"/>
      <c r="E131" s="51"/>
      <c r="F131" s="41"/>
    </row>
    <row r="132" spans="1:9" x14ac:dyDescent="0.35">
      <c r="B132" s="1"/>
      <c r="C132" s="7" t="s">
        <v>177</v>
      </c>
      <c r="D132" s="41"/>
      <c r="E132" s="51"/>
      <c r="F132" s="41"/>
    </row>
    <row r="133" spans="1:9" x14ac:dyDescent="0.35">
      <c r="A133" s="27">
        <v>1300</v>
      </c>
      <c r="B133" s="1" t="s">
        <v>178</v>
      </c>
      <c r="C133" s="13" t="s">
        <v>179</v>
      </c>
      <c r="D133" s="39">
        <v>0</v>
      </c>
      <c r="E133" s="51"/>
      <c r="F133" s="39"/>
      <c r="G133" s="33">
        <v>0</v>
      </c>
    </row>
    <row r="134" spans="1:9" x14ac:dyDescent="0.35">
      <c r="A134" s="27">
        <v>1301</v>
      </c>
      <c r="B134" s="1" t="s">
        <v>180</v>
      </c>
      <c r="C134" s="13" t="s">
        <v>155</v>
      </c>
      <c r="D134" s="39">
        <v>570</v>
      </c>
      <c r="E134" s="51">
        <v>240</v>
      </c>
      <c r="F134" s="39"/>
      <c r="G134" s="33">
        <v>0</v>
      </c>
    </row>
    <row r="135" spans="1:9" x14ac:dyDescent="0.35">
      <c r="A135" s="27">
        <v>1302</v>
      </c>
      <c r="B135" s="1" t="s">
        <v>181</v>
      </c>
      <c r="C135" s="10" t="s">
        <v>108</v>
      </c>
      <c r="D135" s="42">
        <v>0</v>
      </c>
      <c r="E135" s="51"/>
      <c r="F135" s="42"/>
      <c r="G135" s="33">
        <v>0</v>
      </c>
    </row>
    <row r="136" spans="1:9" x14ac:dyDescent="0.35">
      <c r="A136" s="27">
        <v>1303</v>
      </c>
      <c r="B136" s="1" t="s">
        <v>182</v>
      </c>
      <c r="C136" s="6" t="s">
        <v>111</v>
      </c>
      <c r="D136" s="39">
        <v>0</v>
      </c>
      <c r="E136" s="51"/>
      <c r="F136" s="39"/>
      <c r="G136" s="33">
        <v>0</v>
      </c>
    </row>
    <row r="137" spans="1:9" x14ac:dyDescent="0.35">
      <c r="A137" s="27">
        <v>1304</v>
      </c>
      <c r="B137" s="1" t="s">
        <v>183</v>
      </c>
      <c r="C137" s="6" t="s">
        <v>113</v>
      </c>
      <c r="D137" s="39">
        <v>0</v>
      </c>
      <c r="E137" s="51"/>
      <c r="F137" s="39"/>
      <c r="G137" s="33">
        <v>0</v>
      </c>
    </row>
    <row r="138" spans="1:9" x14ac:dyDescent="0.35">
      <c r="A138" s="27">
        <v>1305</v>
      </c>
      <c r="B138" s="1" t="s">
        <v>184</v>
      </c>
      <c r="C138" s="6" t="s">
        <v>116</v>
      </c>
      <c r="D138" s="39">
        <v>0</v>
      </c>
      <c r="E138" s="51">
        <v>250</v>
      </c>
      <c r="F138" s="39"/>
      <c r="G138" s="33">
        <v>0</v>
      </c>
    </row>
    <row r="139" spans="1:9" x14ac:dyDescent="0.35">
      <c r="B139" s="1"/>
      <c r="C139" s="16" t="s">
        <v>185</v>
      </c>
      <c r="D139" s="40">
        <v>558.70000000000005</v>
      </c>
      <c r="E139" s="52">
        <f>SUM(E133:E138)</f>
        <v>490</v>
      </c>
      <c r="F139" s="52">
        <f>SUM(F133:F138)</f>
        <v>0</v>
      </c>
      <c r="G139" s="35">
        <f>SUM(G133:G138)</f>
        <v>0</v>
      </c>
      <c r="H139" s="35">
        <f t="shared" ref="H139:I139" si="8">SUM(H133:H138)</f>
        <v>0</v>
      </c>
      <c r="I139" s="35">
        <f t="shared" si="8"/>
        <v>0</v>
      </c>
    </row>
    <row r="140" spans="1:9" x14ac:dyDescent="0.35">
      <c r="B140" s="1"/>
      <c r="C140" s="16"/>
      <c r="D140" s="40"/>
      <c r="E140" s="51"/>
      <c r="F140" s="40"/>
    </row>
    <row r="141" spans="1:9" x14ac:dyDescent="0.35">
      <c r="B141" s="1"/>
      <c r="C141" s="16" t="s">
        <v>186</v>
      </c>
      <c r="D141" s="40"/>
      <c r="E141" s="51"/>
      <c r="F141" s="40"/>
    </row>
    <row r="142" spans="1:9" x14ac:dyDescent="0.35">
      <c r="A142" s="27">
        <v>1400</v>
      </c>
      <c r="B142" s="1" t="s">
        <v>187</v>
      </c>
      <c r="C142" s="6" t="s">
        <v>179</v>
      </c>
      <c r="D142" s="39"/>
      <c r="E142" s="51"/>
      <c r="F142" s="39"/>
      <c r="G142" s="33">
        <v>0</v>
      </c>
      <c r="I142" s="33">
        <v>0</v>
      </c>
    </row>
    <row r="143" spans="1:9" x14ac:dyDescent="0.35">
      <c r="A143" s="27">
        <v>1401</v>
      </c>
      <c r="B143" s="1" t="s">
        <v>188</v>
      </c>
      <c r="C143" s="6" t="s">
        <v>155</v>
      </c>
      <c r="D143" s="39"/>
      <c r="E143" s="51">
        <v>240</v>
      </c>
      <c r="F143" s="39"/>
      <c r="G143" s="33">
        <v>0</v>
      </c>
    </row>
    <row r="144" spans="1:9" x14ac:dyDescent="0.35">
      <c r="A144" s="27">
        <v>1402</v>
      </c>
      <c r="B144" s="1" t="s">
        <v>189</v>
      </c>
      <c r="C144" s="6" t="s">
        <v>108</v>
      </c>
      <c r="D144" s="39"/>
      <c r="E144" s="51"/>
      <c r="F144" s="39"/>
      <c r="G144" s="33">
        <v>0</v>
      </c>
    </row>
    <row r="145" spans="1:10" x14ac:dyDescent="0.35">
      <c r="A145" s="27">
        <v>1403</v>
      </c>
      <c r="B145" s="1" t="s">
        <v>190</v>
      </c>
      <c r="C145" s="6" t="s">
        <v>191</v>
      </c>
      <c r="D145" s="39"/>
      <c r="E145" s="51"/>
      <c r="F145" s="39"/>
      <c r="G145" s="33">
        <v>0</v>
      </c>
    </row>
    <row r="146" spans="1:10" x14ac:dyDescent="0.35">
      <c r="A146" s="27">
        <v>1404</v>
      </c>
      <c r="B146" s="1" t="s">
        <v>192</v>
      </c>
      <c r="C146" s="6" t="s">
        <v>113</v>
      </c>
      <c r="D146" s="39"/>
      <c r="E146" s="51"/>
      <c r="F146" s="39"/>
      <c r="G146" s="33">
        <v>0</v>
      </c>
    </row>
    <row r="147" spans="1:10" x14ac:dyDescent="0.35">
      <c r="A147" s="27">
        <v>1405</v>
      </c>
      <c r="B147" s="1" t="s">
        <v>193</v>
      </c>
      <c r="C147" s="6" t="s">
        <v>116</v>
      </c>
      <c r="D147" s="39"/>
      <c r="E147" s="51">
        <v>100</v>
      </c>
      <c r="F147" s="39"/>
      <c r="G147" s="33">
        <v>100</v>
      </c>
      <c r="I147" s="33">
        <v>0</v>
      </c>
    </row>
    <row r="148" spans="1:10" x14ac:dyDescent="0.35">
      <c r="B148" s="1"/>
      <c r="C148" s="16" t="s">
        <v>194</v>
      </c>
      <c r="D148" s="40"/>
      <c r="E148" s="52">
        <f>SUM(E142:E147)</f>
        <v>340</v>
      </c>
      <c r="F148" s="52">
        <f>SUM(F142:F147)</f>
        <v>0</v>
      </c>
      <c r="G148" s="35">
        <f>SUM(G142:G147)</f>
        <v>100</v>
      </c>
      <c r="H148" s="35">
        <f t="shared" ref="H148:I148" si="9">SUM(H142:H147)</f>
        <v>0</v>
      </c>
      <c r="I148" s="35">
        <f t="shared" si="9"/>
        <v>0</v>
      </c>
    </row>
    <row r="149" spans="1:10" x14ac:dyDescent="0.35">
      <c r="B149" s="1"/>
      <c r="C149" s="7"/>
      <c r="D149" s="41"/>
      <c r="E149" s="51"/>
      <c r="F149" s="41"/>
    </row>
    <row r="150" spans="1:10" x14ac:dyDescent="0.35">
      <c r="B150" s="1"/>
      <c r="C150" s="7" t="s">
        <v>195</v>
      </c>
      <c r="D150" s="41"/>
      <c r="E150" s="51"/>
      <c r="F150" s="41"/>
    </row>
    <row r="151" spans="1:10" x14ac:dyDescent="0.35">
      <c r="A151" s="27">
        <v>1800</v>
      </c>
      <c r="B151" s="1" t="s">
        <v>196</v>
      </c>
      <c r="C151" s="10" t="s">
        <v>179</v>
      </c>
      <c r="D151" s="42">
        <v>0</v>
      </c>
      <c r="E151" s="51">
        <v>0</v>
      </c>
      <c r="F151" s="42"/>
      <c r="G151" s="33">
        <v>0</v>
      </c>
    </row>
    <row r="152" spans="1:10" x14ac:dyDescent="0.35">
      <c r="A152" s="27">
        <v>1808</v>
      </c>
      <c r="B152" s="1" t="s">
        <v>197</v>
      </c>
      <c r="C152" s="10" t="s">
        <v>198</v>
      </c>
      <c r="D152" s="42">
        <v>0</v>
      </c>
      <c r="E152" s="51">
        <v>5475</v>
      </c>
      <c r="F152" s="51"/>
      <c r="G152" s="33">
        <v>0</v>
      </c>
      <c r="J152" t="s">
        <v>310</v>
      </c>
    </row>
    <row r="153" spans="1:10" x14ac:dyDescent="0.35">
      <c r="A153" s="27">
        <v>1809</v>
      </c>
      <c r="B153" s="1" t="s">
        <v>199</v>
      </c>
      <c r="C153" s="10" t="s">
        <v>200</v>
      </c>
      <c r="D153" s="42">
        <v>0</v>
      </c>
      <c r="E153" s="51">
        <v>1800</v>
      </c>
      <c r="F153" s="51"/>
      <c r="G153" s="33">
        <v>0</v>
      </c>
      <c r="J153" t="s">
        <v>310</v>
      </c>
    </row>
    <row r="154" spans="1:10" x14ac:dyDescent="0.35">
      <c r="A154" s="27">
        <v>1801</v>
      </c>
      <c r="B154" s="1" t="s">
        <v>201</v>
      </c>
      <c r="C154" s="10" t="s">
        <v>202</v>
      </c>
      <c r="D154" s="42">
        <v>0</v>
      </c>
      <c r="E154" s="51">
        <v>2520</v>
      </c>
      <c r="F154" s="51"/>
      <c r="G154" s="33">
        <v>480</v>
      </c>
      <c r="I154" s="33">
        <v>480</v>
      </c>
      <c r="J154" t="s">
        <v>319</v>
      </c>
    </row>
    <row r="155" spans="1:10" x14ac:dyDescent="0.35">
      <c r="A155" s="27">
        <v>1802</v>
      </c>
      <c r="B155" s="1" t="s">
        <v>203</v>
      </c>
      <c r="C155" s="10" t="s">
        <v>108</v>
      </c>
      <c r="D155" s="42">
        <v>0</v>
      </c>
      <c r="E155" s="51">
        <v>0</v>
      </c>
      <c r="F155" s="42"/>
      <c r="G155" s="33">
        <v>100</v>
      </c>
      <c r="I155" s="33">
        <v>0</v>
      </c>
    </row>
    <row r="156" spans="1:10" x14ac:dyDescent="0.35">
      <c r="A156" s="27">
        <v>1803</v>
      </c>
      <c r="B156" s="1" t="s">
        <v>204</v>
      </c>
      <c r="C156" s="10" t="s">
        <v>205</v>
      </c>
      <c r="D156" s="42">
        <v>0</v>
      </c>
      <c r="E156" s="51">
        <v>16200</v>
      </c>
      <c r="F156" s="42"/>
      <c r="G156" s="33">
        <v>1350</v>
      </c>
      <c r="I156" s="33">
        <v>2500</v>
      </c>
      <c r="J156" t="s">
        <v>308</v>
      </c>
    </row>
    <row r="157" spans="1:10" x14ac:dyDescent="0.35">
      <c r="A157" s="27">
        <v>1804</v>
      </c>
      <c r="B157" s="1" t="s">
        <v>206</v>
      </c>
      <c r="C157" s="10" t="s">
        <v>113</v>
      </c>
      <c r="D157" s="42">
        <v>0</v>
      </c>
      <c r="E157" s="51">
        <v>0</v>
      </c>
      <c r="F157" s="42"/>
      <c r="G157" s="33">
        <v>0</v>
      </c>
    </row>
    <row r="158" spans="1:10" x14ac:dyDescent="0.35">
      <c r="A158" s="27">
        <v>1805</v>
      </c>
      <c r="B158" s="1" t="s">
        <v>207</v>
      </c>
      <c r="C158" s="10" t="s">
        <v>208</v>
      </c>
      <c r="D158" s="42">
        <v>0</v>
      </c>
      <c r="E158" s="51">
        <v>0</v>
      </c>
      <c r="F158" s="42"/>
      <c r="G158" s="33">
        <v>100</v>
      </c>
    </row>
    <row r="159" spans="1:10" x14ac:dyDescent="0.35">
      <c r="B159" s="1"/>
      <c r="C159" s="7" t="s">
        <v>209</v>
      </c>
      <c r="D159" s="41">
        <v>0</v>
      </c>
      <c r="E159" s="52">
        <f>SUM(E151:E158)</f>
        <v>25995</v>
      </c>
      <c r="F159" s="52">
        <f>SUM(F151:F158)</f>
        <v>0</v>
      </c>
      <c r="G159" s="35">
        <f>SUM(G151:G158)</f>
        <v>2030</v>
      </c>
      <c r="H159" s="35">
        <f t="shared" ref="H159:I159" si="10">SUM(H151:H158)</f>
        <v>0</v>
      </c>
      <c r="I159" s="35">
        <f t="shared" si="10"/>
        <v>2980</v>
      </c>
    </row>
    <row r="160" spans="1:10" x14ac:dyDescent="0.35">
      <c r="B160" s="1"/>
      <c r="C160" s="7"/>
      <c r="D160" s="41"/>
      <c r="E160" s="51"/>
      <c r="F160" s="41"/>
    </row>
    <row r="161" spans="1:9" x14ac:dyDescent="0.35">
      <c r="B161" s="1"/>
      <c r="C161" s="7" t="s">
        <v>210</v>
      </c>
      <c r="D161" s="41"/>
      <c r="E161" s="51"/>
      <c r="F161" s="41"/>
    </row>
    <row r="162" spans="1:9" x14ac:dyDescent="0.35">
      <c r="A162" s="27">
        <v>1700</v>
      </c>
      <c r="B162" s="1" t="s">
        <v>211</v>
      </c>
      <c r="C162" s="10" t="s">
        <v>179</v>
      </c>
      <c r="D162" s="42"/>
      <c r="E162" s="51"/>
      <c r="F162" s="42"/>
      <c r="G162" s="33">
        <v>0</v>
      </c>
    </row>
    <row r="163" spans="1:9" x14ac:dyDescent="0.35">
      <c r="A163" s="27">
        <v>1701</v>
      </c>
      <c r="B163" s="1" t="s">
        <v>212</v>
      </c>
      <c r="C163" s="10" t="s">
        <v>155</v>
      </c>
      <c r="D163" s="42"/>
      <c r="E163" s="51">
        <v>140</v>
      </c>
      <c r="F163" s="42"/>
      <c r="G163" s="33">
        <v>140</v>
      </c>
      <c r="I163" s="33">
        <v>240</v>
      </c>
    </row>
    <row r="164" spans="1:9" x14ac:dyDescent="0.35">
      <c r="A164" s="27">
        <v>1702</v>
      </c>
      <c r="B164" s="1" t="s">
        <v>213</v>
      </c>
      <c r="C164" s="10" t="s">
        <v>108</v>
      </c>
      <c r="D164" s="42"/>
      <c r="E164" s="51"/>
      <c r="F164" s="42"/>
      <c r="G164" s="33">
        <v>0</v>
      </c>
    </row>
    <row r="165" spans="1:9" x14ac:dyDescent="0.35">
      <c r="A165" s="27">
        <v>1703</v>
      </c>
      <c r="B165" s="1" t="s">
        <v>214</v>
      </c>
      <c r="C165" s="10" t="s">
        <v>111</v>
      </c>
      <c r="D165" s="42"/>
      <c r="E165" s="51">
        <v>100</v>
      </c>
      <c r="F165" s="42"/>
      <c r="G165" s="33">
        <v>0</v>
      </c>
    </row>
    <row r="166" spans="1:9" x14ac:dyDescent="0.35">
      <c r="A166" s="27">
        <v>1704</v>
      </c>
      <c r="B166" s="1" t="s">
        <v>215</v>
      </c>
      <c r="C166" s="10" t="s">
        <v>113</v>
      </c>
      <c r="D166" s="42"/>
      <c r="E166" s="51"/>
      <c r="F166" s="42"/>
      <c r="G166" s="33">
        <v>0</v>
      </c>
    </row>
    <row r="167" spans="1:9" x14ac:dyDescent="0.35">
      <c r="A167" s="27">
        <v>1705</v>
      </c>
      <c r="B167" s="1" t="s">
        <v>216</v>
      </c>
      <c r="C167" s="10" t="s">
        <v>208</v>
      </c>
      <c r="D167" s="42"/>
      <c r="E167" s="51">
        <v>100</v>
      </c>
      <c r="F167" s="42"/>
      <c r="G167" s="33">
        <v>0</v>
      </c>
    </row>
    <row r="168" spans="1:9" x14ac:dyDescent="0.35">
      <c r="B168" s="1"/>
      <c r="C168" s="7" t="s">
        <v>217</v>
      </c>
      <c r="D168" s="41"/>
      <c r="E168" s="52">
        <f>SUM(E162:E167)</f>
        <v>340</v>
      </c>
      <c r="F168" s="52">
        <f>SUM(F162:F167)</f>
        <v>0</v>
      </c>
      <c r="G168" s="35">
        <f>SUM(G162:G167)</f>
        <v>140</v>
      </c>
      <c r="H168" s="35">
        <f t="shared" ref="H168:I168" si="11">SUM(H162:H167)</f>
        <v>0</v>
      </c>
      <c r="I168" s="35">
        <f t="shared" si="11"/>
        <v>240</v>
      </c>
    </row>
    <row r="169" spans="1:9" x14ac:dyDescent="0.35">
      <c r="B169" s="1"/>
      <c r="C169" s="7"/>
      <c r="D169" s="41"/>
      <c r="E169" s="51"/>
      <c r="F169" s="41"/>
    </row>
    <row r="170" spans="1:9" x14ac:dyDescent="0.35">
      <c r="B170" s="1"/>
      <c r="C170" s="7" t="s">
        <v>218</v>
      </c>
      <c r="D170" s="41"/>
      <c r="E170" s="51"/>
      <c r="F170" s="41"/>
    </row>
    <row r="171" spans="1:9" x14ac:dyDescent="0.35">
      <c r="A171" s="27">
        <v>1500</v>
      </c>
      <c r="B171" s="1" t="s">
        <v>219</v>
      </c>
      <c r="C171" s="13" t="s">
        <v>103</v>
      </c>
      <c r="D171" s="39">
        <v>0.79</v>
      </c>
      <c r="E171" s="51"/>
      <c r="F171" s="39"/>
      <c r="G171" s="33">
        <v>0</v>
      </c>
    </row>
    <row r="172" spans="1:9" x14ac:dyDescent="0.35">
      <c r="A172" s="27">
        <v>1501</v>
      </c>
      <c r="B172" s="1" t="s">
        <v>220</v>
      </c>
      <c r="C172" s="13" t="s">
        <v>155</v>
      </c>
      <c r="D172" s="39">
        <v>0</v>
      </c>
      <c r="E172" s="51"/>
      <c r="F172" s="39"/>
      <c r="G172" s="33">
        <v>100</v>
      </c>
      <c r="I172" s="33">
        <v>100</v>
      </c>
    </row>
    <row r="173" spans="1:9" x14ac:dyDescent="0.35">
      <c r="A173" s="27">
        <v>1502</v>
      </c>
      <c r="B173" s="1" t="s">
        <v>221</v>
      </c>
      <c r="C173" s="10" t="s">
        <v>108</v>
      </c>
      <c r="D173" s="42">
        <v>0</v>
      </c>
      <c r="E173" s="51"/>
      <c r="F173" s="42"/>
      <c r="G173" s="33">
        <v>0</v>
      </c>
    </row>
    <row r="174" spans="1:9" x14ac:dyDescent="0.35">
      <c r="A174" s="27">
        <v>1503</v>
      </c>
      <c r="B174" s="1" t="s">
        <v>222</v>
      </c>
      <c r="C174" s="6" t="s">
        <v>111</v>
      </c>
      <c r="D174" s="39">
        <v>0</v>
      </c>
      <c r="E174" s="51"/>
      <c r="F174" s="39"/>
      <c r="G174" s="33">
        <v>0</v>
      </c>
    </row>
    <row r="175" spans="1:9" x14ac:dyDescent="0.35">
      <c r="A175" s="27">
        <v>1504</v>
      </c>
      <c r="B175" s="1" t="s">
        <v>223</v>
      </c>
      <c r="C175" s="6" t="s">
        <v>113</v>
      </c>
      <c r="D175" s="39">
        <v>0</v>
      </c>
      <c r="E175" s="51"/>
      <c r="F175" s="39"/>
      <c r="G175" s="33">
        <v>0</v>
      </c>
    </row>
    <row r="176" spans="1:9" x14ac:dyDescent="0.35">
      <c r="A176" s="27">
        <v>1505</v>
      </c>
      <c r="B176" s="1" t="s">
        <v>224</v>
      </c>
      <c r="C176" s="6" t="s">
        <v>116</v>
      </c>
      <c r="D176" s="39">
        <v>0</v>
      </c>
      <c r="E176" s="51"/>
      <c r="F176" s="39"/>
      <c r="G176" s="33">
        <v>0</v>
      </c>
    </row>
    <row r="177" spans="1:10" x14ac:dyDescent="0.35">
      <c r="B177" s="21"/>
      <c r="C177" s="23"/>
      <c r="D177" s="44"/>
      <c r="E177" s="53"/>
      <c r="F177" s="44"/>
      <c r="G177" s="36"/>
      <c r="H177" s="36"/>
      <c r="I177" s="36"/>
      <c r="J177" s="22"/>
    </row>
    <row r="178" spans="1:10" x14ac:dyDescent="0.35">
      <c r="B178" s="1"/>
      <c r="C178" s="16" t="s">
        <v>225</v>
      </c>
      <c r="D178" s="40">
        <v>0.79</v>
      </c>
      <c r="E178" s="52">
        <f>SUM(E171:E177)</f>
        <v>0</v>
      </c>
      <c r="F178" s="52">
        <f>SUM(F171:F177)</f>
        <v>0</v>
      </c>
      <c r="G178" s="35">
        <f>SUM(G171:G176)</f>
        <v>100</v>
      </c>
      <c r="H178" s="35">
        <f t="shared" ref="H178:I178" si="12">SUM(H171:H176)</f>
        <v>0</v>
      </c>
      <c r="I178" s="35">
        <f t="shared" si="12"/>
        <v>100</v>
      </c>
    </row>
    <row r="179" spans="1:10" x14ac:dyDescent="0.35">
      <c r="B179" s="1"/>
      <c r="C179" s="10"/>
      <c r="D179" s="42"/>
      <c r="E179" s="51"/>
      <c r="F179" s="42"/>
    </row>
    <row r="180" spans="1:10" x14ac:dyDescent="0.35">
      <c r="B180" s="1"/>
      <c r="C180" s="7" t="s">
        <v>226</v>
      </c>
      <c r="D180" s="35">
        <f>SUM(D66,D75,D84,D93,D102,D111,D120,D129,D139,D148,,D159,D168,D178)</f>
        <v>10123.780000000002</v>
      </c>
      <c r="E180" s="35">
        <f>SUM(E66,E75,E84,E93,E102,E111,E120,E129,E139,E148,,E159,E168,E178)</f>
        <v>36690</v>
      </c>
      <c r="F180" s="35">
        <f>SUM(F66,F75,F84,F93,F102,F111,F120,F129,F139,F148,,F159,F168,F178)</f>
        <v>5048.08</v>
      </c>
      <c r="G180" s="35">
        <f>SUM(G66,G75,G84,G93,G102,G111,G120,G129,G139,G148,,G159,G168,G178)</f>
        <v>13420</v>
      </c>
      <c r="H180" s="35">
        <f t="shared" ref="H180:I180" si="13">SUM(H66,H75,H84,H93,H102,H111,H120,H129,H139,H148,,H159,H168,H178)</f>
        <v>4140</v>
      </c>
      <c r="I180" s="35">
        <f t="shared" si="13"/>
        <v>13540</v>
      </c>
    </row>
    <row r="181" spans="1:10" x14ac:dyDescent="0.35">
      <c r="B181" s="1"/>
      <c r="C181" s="10"/>
      <c r="D181" s="42"/>
      <c r="E181" s="51"/>
      <c r="F181" s="42"/>
    </row>
    <row r="182" spans="1:10" x14ac:dyDescent="0.35">
      <c r="B182" s="1"/>
      <c r="C182" s="7" t="s">
        <v>227</v>
      </c>
      <c r="D182" s="41"/>
      <c r="E182" s="51"/>
      <c r="F182" s="41"/>
      <c r="J182" s="26" t="s">
        <v>228</v>
      </c>
    </row>
    <row r="183" spans="1:10" x14ac:dyDescent="0.35">
      <c r="B183" s="1"/>
      <c r="C183" s="10" t="s">
        <v>320</v>
      </c>
      <c r="D183" s="41"/>
      <c r="E183" s="51"/>
      <c r="F183" s="41">
        <v>4000</v>
      </c>
      <c r="I183" s="57"/>
      <c r="J183" s="26" t="s">
        <v>321</v>
      </c>
    </row>
    <row r="184" spans="1:10" x14ac:dyDescent="0.35">
      <c r="A184" s="27" t="s">
        <v>229</v>
      </c>
      <c r="B184" s="78" t="s">
        <v>328</v>
      </c>
      <c r="C184" s="25" t="s">
        <v>230</v>
      </c>
      <c r="D184" s="46">
        <v>52000</v>
      </c>
      <c r="E184" s="54">
        <v>52020</v>
      </c>
      <c r="F184" s="46"/>
      <c r="G184" s="57">
        <v>26000</v>
      </c>
      <c r="H184" s="57"/>
      <c r="I184" s="57">
        <v>28641</v>
      </c>
      <c r="J184" s="26" t="s">
        <v>322</v>
      </c>
    </row>
    <row r="185" spans="1:10" x14ac:dyDescent="0.35">
      <c r="A185" s="27" t="s">
        <v>229</v>
      </c>
      <c r="B185" s="78" t="s">
        <v>327</v>
      </c>
      <c r="C185" s="25" t="s">
        <v>302</v>
      </c>
      <c r="D185" s="46">
        <v>1550</v>
      </c>
      <c r="E185" s="54">
        <v>19584</v>
      </c>
      <c r="F185" s="46"/>
      <c r="G185" s="57">
        <v>27040</v>
      </c>
      <c r="H185" s="57"/>
      <c r="I185" s="57">
        <v>24398</v>
      </c>
      <c r="J185" s="26" t="s">
        <v>341</v>
      </c>
    </row>
    <row r="186" spans="1:10" x14ac:dyDescent="0.35">
      <c r="A186" s="27" t="s">
        <v>229</v>
      </c>
      <c r="B186" s="78" t="s">
        <v>329</v>
      </c>
      <c r="C186" s="25" t="s">
        <v>231</v>
      </c>
      <c r="D186" s="42">
        <v>6300</v>
      </c>
      <c r="E186" s="51">
        <v>6120</v>
      </c>
      <c r="F186" s="42"/>
      <c r="G186" s="57">
        <v>12000</v>
      </c>
      <c r="H186" s="57"/>
      <c r="I186" s="57">
        <v>12240</v>
      </c>
      <c r="J186" s="26" t="s">
        <v>232</v>
      </c>
    </row>
    <row r="187" spans="1:10" x14ac:dyDescent="0.35">
      <c r="A187" s="27" t="s">
        <v>229</v>
      </c>
      <c r="B187" s="78" t="s">
        <v>330</v>
      </c>
      <c r="C187" s="25" t="s">
        <v>233</v>
      </c>
      <c r="D187" s="46"/>
      <c r="E187" s="54"/>
      <c r="F187" s="46"/>
      <c r="G187" s="57">
        <v>36400</v>
      </c>
      <c r="H187" s="57"/>
      <c r="I187" s="57">
        <v>74256</v>
      </c>
      <c r="J187" s="26" t="s">
        <v>340</v>
      </c>
    </row>
    <row r="188" spans="1:10" x14ac:dyDescent="0.35">
      <c r="A188" s="27">
        <v>1600</v>
      </c>
      <c r="B188" s="19"/>
      <c r="C188" s="24" t="s">
        <v>234</v>
      </c>
      <c r="D188" s="47"/>
      <c r="E188" s="55"/>
      <c r="F188" s="47">
        <v>74353</v>
      </c>
      <c r="G188" s="33">
        <v>110876</v>
      </c>
      <c r="H188" s="76">
        <v>24909.360000000001</v>
      </c>
      <c r="I188" s="37">
        <f>SUM(I183:I187)</f>
        <v>139535</v>
      </c>
      <c r="J188" s="20"/>
    </row>
    <row r="189" spans="1:10" x14ac:dyDescent="0.35">
      <c r="A189" s="27">
        <v>1601</v>
      </c>
      <c r="B189" s="1" t="s">
        <v>235</v>
      </c>
      <c r="C189" s="10" t="s">
        <v>236</v>
      </c>
      <c r="D189" s="42">
        <v>3932.5</v>
      </c>
      <c r="E189" s="51">
        <v>7600</v>
      </c>
      <c r="F189" s="42">
        <v>7468</v>
      </c>
      <c r="G189" s="33">
        <v>9500</v>
      </c>
      <c r="H189" s="76">
        <v>4081.26</v>
      </c>
      <c r="I189" s="33">
        <v>25110</v>
      </c>
      <c r="J189" t="s">
        <v>342</v>
      </c>
    </row>
    <row r="190" spans="1:10" x14ac:dyDescent="0.35">
      <c r="A190" s="27">
        <v>1612</v>
      </c>
      <c r="B190" s="1" t="s">
        <v>237</v>
      </c>
      <c r="C190" s="10" t="s">
        <v>238</v>
      </c>
      <c r="D190" s="42">
        <v>0</v>
      </c>
      <c r="E190" s="51">
        <v>75</v>
      </c>
      <c r="F190" s="42"/>
      <c r="G190" s="33">
        <v>400</v>
      </c>
      <c r="H190" s="33">
        <v>0</v>
      </c>
      <c r="I190" s="33">
        <v>400</v>
      </c>
    </row>
    <row r="191" spans="1:10" x14ac:dyDescent="0.35">
      <c r="A191" s="27">
        <v>1617</v>
      </c>
      <c r="B191" s="1" t="s">
        <v>239</v>
      </c>
      <c r="C191" s="10" t="s">
        <v>240</v>
      </c>
      <c r="D191" s="42">
        <v>1977</v>
      </c>
      <c r="E191" s="51">
        <v>2600</v>
      </c>
      <c r="F191" s="42">
        <v>5452</v>
      </c>
      <c r="G191" s="33">
        <v>6500</v>
      </c>
      <c r="H191" s="33">
        <v>0</v>
      </c>
      <c r="I191" s="33">
        <v>3000</v>
      </c>
      <c r="J191" t="s">
        <v>241</v>
      </c>
    </row>
    <row r="192" spans="1:10" x14ac:dyDescent="0.35">
      <c r="A192" s="27">
        <v>1602</v>
      </c>
      <c r="B192" s="1" t="s">
        <v>242</v>
      </c>
      <c r="C192" s="10" t="s">
        <v>243</v>
      </c>
      <c r="D192" s="42">
        <v>85.57</v>
      </c>
      <c r="E192" s="51">
        <v>300</v>
      </c>
      <c r="F192" s="42">
        <v>235.25</v>
      </c>
      <c r="G192" s="33">
        <v>300</v>
      </c>
      <c r="H192" s="33">
        <v>1111.77</v>
      </c>
      <c r="I192" s="33">
        <v>500</v>
      </c>
    </row>
    <row r="193" spans="1:10" x14ac:dyDescent="0.35">
      <c r="A193" s="27">
        <v>1603</v>
      </c>
      <c r="B193" s="1" t="s">
        <v>244</v>
      </c>
      <c r="C193" s="10" t="s">
        <v>245</v>
      </c>
      <c r="D193" s="42">
        <v>0</v>
      </c>
      <c r="E193" s="51">
        <v>200</v>
      </c>
      <c r="F193" s="42"/>
      <c r="G193" s="33">
        <v>200</v>
      </c>
      <c r="H193" s="33">
        <v>0</v>
      </c>
      <c r="I193" s="33">
        <v>100</v>
      </c>
      <c r="J193" t="s">
        <v>246</v>
      </c>
    </row>
    <row r="194" spans="1:10" x14ac:dyDescent="0.35">
      <c r="A194" s="27">
        <v>1604</v>
      </c>
      <c r="B194" s="1" t="s">
        <v>247</v>
      </c>
      <c r="C194" s="10" t="s">
        <v>248</v>
      </c>
      <c r="D194" s="42">
        <v>0</v>
      </c>
      <c r="E194" s="51">
        <v>300</v>
      </c>
      <c r="F194" s="42"/>
      <c r="G194" s="33">
        <v>300</v>
      </c>
      <c r="H194" s="33">
        <v>0</v>
      </c>
      <c r="I194" s="33">
        <v>300</v>
      </c>
      <c r="J194" t="s">
        <v>249</v>
      </c>
    </row>
    <row r="195" spans="1:10" x14ac:dyDescent="0.35">
      <c r="A195" s="27">
        <v>1623</v>
      </c>
      <c r="B195" s="1" t="s">
        <v>250</v>
      </c>
      <c r="C195" s="10" t="s">
        <v>251</v>
      </c>
      <c r="D195" s="42">
        <v>1443.4</v>
      </c>
      <c r="E195" s="51">
        <v>1500</v>
      </c>
      <c r="F195" s="42"/>
      <c r="G195" s="33">
        <v>1800</v>
      </c>
      <c r="H195" s="33">
        <v>1422.61</v>
      </c>
      <c r="I195" s="33">
        <v>2800</v>
      </c>
      <c r="J195" t="s">
        <v>252</v>
      </c>
    </row>
    <row r="196" spans="1:10" x14ac:dyDescent="0.35">
      <c r="A196" s="27">
        <v>1605</v>
      </c>
      <c r="B196" s="1" t="s">
        <v>253</v>
      </c>
      <c r="C196" s="10" t="s">
        <v>254</v>
      </c>
      <c r="D196" s="42">
        <v>6300</v>
      </c>
      <c r="E196" s="51">
        <v>6120</v>
      </c>
      <c r="F196" s="42">
        <v>7620</v>
      </c>
      <c r="G196" s="33">
        <v>0</v>
      </c>
      <c r="H196" s="33">
        <v>2000</v>
      </c>
      <c r="I196" s="33">
        <v>0</v>
      </c>
      <c r="J196" t="s">
        <v>232</v>
      </c>
    </row>
    <row r="197" spans="1:10" x14ac:dyDescent="0.35">
      <c r="A197" s="27">
        <v>1606</v>
      </c>
      <c r="B197" s="1" t="s">
        <v>255</v>
      </c>
      <c r="C197" s="10" t="s">
        <v>256</v>
      </c>
      <c r="D197" s="42">
        <v>0</v>
      </c>
      <c r="E197" s="51">
        <v>2000</v>
      </c>
      <c r="F197" s="42">
        <v>1068.8</v>
      </c>
      <c r="G197" s="33">
        <v>1500</v>
      </c>
      <c r="H197" s="33">
        <v>0</v>
      </c>
      <c r="I197" s="33">
        <v>3000</v>
      </c>
      <c r="J197" t="s">
        <v>343</v>
      </c>
    </row>
    <row r="198" spans="1:10" x14ac:dyDescent="0.35">
      <c r="A198" s="27">
        <v>1626</v>
      </c>
      <c r="B198" s="1" t="s">
        <v>257</v>
      </c>
      <c r="C198" s="10" t="s">
        <v>258</v>
      </c>
      <c r="D198" s="42">
        <v>0</v>
      </c>
      <c r="E198" s="51">
        <v>1000</v>
      </c>
      <c r="F198" s="42">
        <v>73.180000000000007</v>
      </c>
      <c r="G198" s="33">
        <v>2500</v>
      </c>
      <c r="H198" s="33">
        <v>888.42</v>
      </c>
      <c r="I198" s="33">
        <v>2000</v>
      </c>
      <c r="J198" t="s">
        <v>259</v>
      </c>
    </row>
    <row r="199" spans="1:10" x14ac:dyDescent="0.35">
      <c r="A199" s="31" t="s">
        <v>229</v>
      </c>
      <c r="B199" s="67" t="s">
        <v>300</v>
      </c>
      <c r="C199" s="10" t="s">
        <v>260</v>
      </c>
      <c r="D199" s="42"/>
      <c r="E199" s="51"/>
      <c r="F199" s="42"/>
      <c r="G199" s="33">
        <v>4000</v>
      </c>
      <c r="H199" s="33">
        <v>3135</v>
      </c>
      <c r="I199" s="33">
        <v>4500</v>
      </c>
      <c r="J199" t="s">
        <v>261</v>
      </c>
    </row>
    <row r="200" spans="1:10" x14ac:dyDescent="0.35">
      <c r="A200" s="27">
        <v>1607</v>
      </c>
      <c r="B200" s="1" t="s">
        <v>262</v>
      </c>
      <c r="C200" s="10" t="s">
        <v>263</v>
      </c>
      <c r="D200" s="42">
        <v>9928.8700000000008</v>
      </c>
      <c r="E200" s="51">
        <v>1000</v>
      </c>
      <c r="F200" s="42"/>
      <c r="G200" s="33">
        <v>500</v>
      </c>
      <c r="H200" s="33">
        <v>6.06</v>
      </c>
      <c r="I200" s="33">
        <v>150</v>
      </c>
      <c r="J200" t="s">
        <v>264</v>
      </c>
    </row>
    <row r="201" spans="1:10" x14ac:dyDescent="0.35">
      <c r="A201" s="27">
        <v>1610</v>
      </c>
      <c r="B201" s="1" t="s">
        <v>265</v>
      </c>
      <c r="C201" s="10" t="s">
        <v>266</v>
      </c>
      <c r="D201" s="42">
        <v>3443.28</v>
      </c>
      <c r="E201" s="51">
        <v>3750</v>
      </c>
      <c r="F201" s="42"/>
      <c r="G201" s="33">
        <v>4000</v>
      </c>
      <c r="H201" s="33">
        <v>3557</v>
      </c>
      <c r="I201" s="33">
        <v>4000</v>
      </c>
      <c r="J201" t="s">
        <v>267</v>
      </c>
    </row>
    <row r="202" spans="1:10" x14ac:dyDescent="0.35">
      <c r="A202" s="27">
        <v>1611</v>
      </c>
      <c r="B202" s="1" t="s">
        <v>268</v>
      </c>
      <c r="C202" s="10" t="s">
        <v>269</v>
      </c>
      <c r="D202" s="42">
        <v>4893.09</v>
      </c>
      <c r="E202" s="51">
        <v>5500</v>
      </c>
      <c r="F202" s="42">
        <v>5152</v>
      </c>
      <c r="G202" s="33">
        <v>5500</v>
      </c>
      <c r="H202" s="33">
        <v>4500</v>
      </c>
      <c r="I202" s="33">
        <v>5000</v>
      </c>
      <c r="J202" t="s">
        <v>270</v>
      </c>
    </row>
    <row r="203" spans="1:10" x14ac:dyDescent="0.35">
      <c r="A203" s="27">
        <v>1613</v>
      </c>
      <c r="B203" s="1" t="s">
        <v>271</v>
      </c>
      <c r="C203" s="10" t="s">
        <v>272</v>
      </c>
      <c r="D203" s="42">
        <v>556.46</v>
      </c>
      <c r="E203" s="51">
        <v>600</v>
      </c>
      <c r="F203" s="42">
        <v>839</v>
      </c>
      <c r="G203" s="33">
        <v>600</v>
      </c>
      <c r="H203" s="33">
        <v>317.70999999999998</v>
      </c>
      <c r="I203" s="33">
        <v>500</v>
      </c>
    </row>
    <row r="204" spans="1:10" x14ac:dyDescent="0.35">
      <c r="A204" s="27">
        <v>1614</v>
      </c>
      <c r="B204" s="1" t="s">
        <v>273</v>
      </c>
      <c r="C204" s="10" t="s">
        <v>274</v>
      </c>
      <c r="D204" s="42">
        <v>254</v>
      </c>
      <c r="E204" s="51">
        <v>350</v>
      </c>
      <c r="F204" s="42">
        <v>520</v>
      </c>
      <c r="G204" s="33">
        <v>1080</v>
      </c>
      <c r="H204" s="33">
        <v>0</v>
      </c>
      <c r="I204" s="33">
        <v>500</v>
      </c>
      <c r="J204" t="s">
        <v>323</v>
      </c>
    </row>
    <row r="205" spans="1:10" x14ac:dyDescent="0.35">
      <c r="A205" s="27">
        <v>1615</v>
      </c>
      <c r="B205" s="1" t="s">
        <v>275</v>
      </c>
      <c r="C205" s="10" t="s">
        <v>276</v>
      </c>
      <c r="D205" s="42">
        <v>36</v>
      </c>
      <c r="E205" s="51">
        <v>150</v>
      </c>
      <c r="F205" s="42">
        <v>312.55</v>
      </c>
      <c r="G205" s="33">
        <v>150</v>
      </c>
      <c r="H205" s="33">
        <v>0</v>
      </c>
      <c r="I205" s="33">
        <v>150</v>
      </c>
    </row>
    <row r="206" spans="1:10" x14ac:dyDescent="0.35">
      <c r="A206" s="27">
        <v>1616</v>
      </c>
      <c r="B206" s="1" t="s">
        <v>277</v>
      </c>
      <c r="C206" s="10" t="s">
        <v>278</v>
      </c>
      <c r="D206" s="42">
        <v>262.14</v>
      </c>
      <c r="E206" s="51">
        <v>1500</v>
      </c>
      <c r="F206" s="42"/>
      <c r="G206" s="33">
        <v>1500</v>
      </c>
      <c r="H206" s="33">
        <v>0</v>
      </c>
      <c r="I206" s="33">
        <v>1500</v>
      </c>
      <c r="J206" t="s">
        <v>279</v>
      </c>
    </row>
    <row r="207" spans="1:10" x14ac:dyDescent="0.35">
      <c r="A207" s="27">
        <v>1618</v>
      </c>
      <c r="B207" s="1" t="s">
        <v>280</v>
      </c>
      <c r="C207" s="10" t="s">
        <v>281</v>
      </c>
      <c r="D207" s="42">
        <v>0</v>
      </c>
      <c r="E207" s="51">
        <v>250</v>
      </c>
      <c r="F207" s="42">
        <v>1950</v>
      </c>
      <c r="G207" s="33">
        <v>0</v>
      </c>
      <c r="H207" s="33">
        <v>0</v>
      </c>
      <c r="I207" s="33">
        <v>100</v>
      </c>
      <c r="J207" t="s">
        <v>282</v>
      </c>
    </row>
    <row r="208" spans="1:10" x14ac:dyDescent="0.35">
      <c r="A208" s="27">
        <v>1619</v>
      </c>
      <c r="B208" s="1" t="s">
        <v>283</v>
      </c>
      <c r="C208" s="10" t="s">
        <v>284</v>
      </c>
      <c r="D208" s="42">
        <v>0</v>
      </c>
      <c r="E208" s="51">
        <v>500</v>
      </c>
      <c r="F208" s="42"/>
      <c r="G208" s="33">
        <v>500</v>
      </c>
      <c r="H208" s="33">
        <v>0</v>
      </c>
      <c r="I208" s="33">
        <v>500</v>
      </c>
      <c r="J208" t="s">
        <v>285</v>
      </c>
    </row>
    <row r="209" spans="1:10" x14ac:dyDescent="0.35">
      <c r="A209" s="27">
        <v>1620</v>
      </c>
      <c r="B209" s="1" t="s">
        <v>286</v>
      </c>
      <c r="C209" s="10" t="s">
        <v>287</v>
      </c>
      <c r="D209" s="42">
        <v>950.82</v>
      </c>
      <c r="E209" s="51">
        <v>1000</v>
      </c>
      <c r="F209" s="42"/>
      <c r="G209" s="33">
        <v>1000</v>
      </c>
      <c r="H209" s="33">
        <v>363.21</v>
      </c>
      <c r="I209" s="33">
        <v>800</v>
      </c>
      <c r="J209" t="s">
        <v>325</v>
      </c>
    </row>
    <row r="210" spans="1:10" x14ac:dyDescent="0.35">
      <c r="A210" s="27">
        <v>1621</v>
      </c>
      <c r="B210" s="1" t="s">
        <v>288</v>
      </c>
      <c r="C210" s="10" t="s">
        <v>289</v>
      </c>
      <c r="D210" s="42">
        <v>307.39999999999998</v>
      </c>
      <c r="E210" s="51">
        <v>8200</v>
      </c>
      <c r="F210" s="42">
        <v>8259</v>
      </c>
      <c r="G210" s="33">
        <v>8500</v>
      </c>
      <c r="H210" s="33">
        <v>0</v>
      </c>
      <c r="I210" s="33">
        <v>8500</v>
      </c>
      <c r="J210" t="s">
        <v>326</v>
      </c>
    </row>
    <row r="211" spans="1:10" x14ac:dyDescent="0.35">
      <c r="A211" s="27">
        <v>1622</v>
      </c>
      <c r="B211" s="1" t="s">
        <v>290</v>
      </c>
      <c r="C211" s="10" t="s">
        <v>291</v>
      </c>
      <c r="D211" s="42">
        <v>12.64</v>
      </c>
      <c r="E211" s="51">
        <v>250</v>
      </c>
      <c r="F211" s="42"/>
      <c r="G211" s="56">
        <v>400</v>
      </c>
      <c r="H211" s="56">
        <v>364.21</v>
      </c>
      <c r="I211" s="56">
        <v>400</v>
      </c>
      <c r="J211" t="s">
        <v>292</v>
      </c>
    </row>
    <row r="212" spans="1:10" x14ac:dyDescent="0.35">
      <c r="A212" s="27">
        <v>1623</v>
      </c>
      <c r="B212" s="1" t="s">
        <v>293</v>
      </c>
      <c r="C212" s="10" t="s">
        <v>294</v>
      </c>
      <c r="D212" s="42">
        <v>0.63</v>
      </c>
      <c r="E212" s="51"/>
      <c r="F212" s="42"/>
      <c r="G212" s="33">
        <v>0</v>
      </c>
      <c r="H212" s="33">
        <v>0</v>
      </c>
      <c r="I212" s="33">
        <v>50</v>
      </c>
      <c r="J212" t="s">
        <v>324</v>
      </c>
    </row>
    <row r="213" spans="1:10" x14ac:dyDescent="0.35">
      <c r="B213" s="1"/>
      <c r="C213" s="7" t="s">
        <v>295</v>
      </c>
      <c r="D213" s="41">
        <v>88533.6</v>
      </c>
      <c r="E213" s="52">
        <f>SUM(E184:E212)</f>
        <v>122469</v>
      </c>
      <c r="F213" s="41">
        <v>179528</v>
      </c>
      <c r="G213" s="35">
        <f>SUM(G188:G212)</f>
        <v>161606</v>
      </c>
      <c r="H213" s="35">
        <f t="shared" ref="H213:I213" si="14">SUM(H188:H212)</f>
        <v>46656.609999999993</v>
      </c>
      <c r="I213" s="35">
        <f t="shared" si="14"/>
        <v>203395</v>
      </c>
    </row>
    <row r="214" spans="1:10" x14ac:dyDescent="0.35">
      <c r="B214" s="1"/>
      <c r="C214" s="10"/>
      <c r="D214" s="42"/>
      <c r="E214" s="51"/>
      <c r="F214" s="42"/>
    </row>
    <row r="215" spans="1:10" x14ac:dyDescent="0.35">
      <c r="B215" s="10"/>
      <c r="C215" s="12" t="s">
        <v>296</v>
      </c>
      <c r="D215" s="40">
        <v>118476.84</v>
      </c>
      <c r="E215" s="33">
        <f>SUM(E57,E180,E213)</f>
        <v>198659</v>
      </c>
      <c r="F215" s="33">
        <f>SUM(F57,F180,F213)</f>
        <v>208228.44</v>
      </c>
      <c r="G215" s="33">
        <f>SUM(G57,G180,G213)</f>
        <v>202276</v>
      </c>
      <c r="H215" s="33">
        <f>SUM(H57,H180,H213)</f>
        <v>56092.649999999994</v>
      </c>
      <c r="I215" s="33">
        <f>SUM(I57,I180,I213)</f>
        <v>244035</v>
      </c>
    </row>
    <row r="216" spans="1:10" x14ac:dyDescent="0.35">
      <c r="B216" s="10"/>
      <c r="C216" s="12"/>
      <c r="D216" s="40"/>
      <c r="E216" s="51"/>
      <c r="F216" s="40"/>
    </row>
    <row r="217" spans="1:10" x14ac:dyDescent="0.35">
      <c r="B217" s="2"/>
      <c r="C217" s="17" t="s">
        <v>297</v>
      </c>
      <c r="D217" s="48">
        <v>35484.129999999997</v>
      </c>
      <c r="E217" s="52">
        <f>SUM(E41,-E215)</f>
        <v>-36312</v>
      </c>
      <c r="F217" s="52">
        <f>SUM(F41,-F215)</f>
        <v>4637.1900000000023</v>
      </c>
      <c r="G217" s="62">
        <f>SUM(G41-G215)</f>
        <v>-35526</v>
      </c>
      <c r="H217" s="62">
        <f>SUM(H41-H215)</f>
        <v>61558.850000000006</v>
      </c>
      <c r="I217" s="62">
        <f>SUM(I41-I215)</f>
        <v>-80582</v>
      </c>
    </row>
  </sheetData>
  <sheetProtection sheet="1" objects="1" scenarios="1"/>
  <phoneticPr fontId="16" type="noConversion"/>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60830-E0B9-4831-9646-AADDF8A7EF46}">
  <dimension ref="A1:E210"/>
  <sheetViews>
    <sheetView topLeftCell="A2" workbookViewId="0">
      <selection activeCell="E32" sqref="E32"/>
    </sheetView>
  </sheetViews>
  <sheetFormatPr defaultRowHeight="15" customHeight="1" x14ac:dyDescent="0.35"/>
  <cols>
    <col min="2" max="2" width="16.1796875" customWidth="1"/>
    <col min="3" max="3" width="52.1796875" customWidth="1"/>
    <col min="4" max="4" width="15.7265625" customWidth="1"/>
    <col min="5" max="5" width="19.54296875" customWidth="1"/>
  </cols>
  <sheetData>
    <row r="1" spans="1:4" ht="29" x14ac:dyDescent="0.35">
      <c r="A1" s="28" t="s">
        <v>0</v>
      </c>
      <c r="B1" s="29" t="s">
        <v>1</v>
      </c>
      <c r="C1" s="29" t="s">
        <v>2</v>
      </c>
      <c r="D1" s="34" t="s">
        <v>298</v>
      </c>
    </row>
    <row r="2" spans="1:4" ht="14.5" x14ac:dyDescent="0.35">
      <c r="A2" s="27"/>
      <c r="B2" s="2"/>
      <c r="C2" s="2"/>
      <c r="D2" s="33"/>
    </row>
    <row r="3" spans="1:4" ht="14.5" x14ac:dyDescent="0.35">
      <c r="A3" s="27"/>
      <c r="B3" s="12" t="s">
        <v>5</v>
      </c>
      <c r="C3" s="2"/>
      <c r="D3" s="33"/>
    </row>
    <row r="4" spans="1:4" ht="14.5" x14ac:dyDescent="0.35">
      <c r="A4" s="27"/>
      <c r="B4" s="12"/>
      <c r="C4" s="3" t="s">
        <v>6</v>
      </c>
      <c r="D4" s="33"/>
    </row>
    <row r="5" spans="1:4" ht="14.5" x14ac:dyDescent="0.35">
      <c r="A5" s="27">
        <v>300</v>
      </c>
      <c r="B5" s="6" t="s">
        <v>7</v>
      </c>
      <c r="C5" s="4" t="s">
        <v>8</v>
      </c>
      <c r="D5" s="68">
        <v>50000</v>
      </c>
    </row>
    <row r="6" spans="1:4" ht="14.5" x14ac:dyDescent="0.35">
      <c r="A6" s="27">
        <v>301</v>
      </c>
      <c r="B6" s="6" t="s">
        <v>9</v>
      </c>
      <c r="C6" s="4" t="s">
        <v>10</v>
      </c>
      <c r="D6" s="68">
        <v>20000</v>
      </c>
    </row>
    <row r="7" spans="1:4" ht="14.5" x14ac:dyDescent="0.35">
      <c r="A7" s="27">
        <v>302</v>
      </c>
      <c r="B7" s="6" t="s">
        <v>11</v>
      </c>
      <c r="C7" s="4" t="s">
        <v>12</v>
      </c>
      <c r="D7" s="69">
        <v>0</v>
      </c>
    </row>
    <row r="8" spans="1:4" ht="14.5" x14ac:dyDescent="0.35">
      <c r="A8" s="27">
        <v>303</v>
      </c>
      <c r="B8" s="6" t="s">
        <v>13</v>
      </c>
      <c r="C8" s="4" t="s">
        <v>14</v>
      </c>
      <c r="D8" s="69">
        <v>0</v>
      </c>
    </row>
    <row r="9" spans="1:4" ht="14.5" x14ac:dyDescent="0.35">
      <c r="A9" s="27">
        <v>329</v>
      </c>
      <c r="B9" s="6" t="s">
        <v>15</v>
      </c>
      <c r="C9" s="4" t="s">
        <v>16</v>
      </c>
      <c r="D9" s="69">
        <v>0</v>
      </c>
    </row>
    <row r="10" spans="1:4" ht="14.5" x14ac:dyDescent="0.35">
      <c r="A10" s="27">
        <v>330</v>
      </c>
      <c r="B10" s="6" t="s">
        <v>17</v>
      </c>
      <c r="C10" s="4" t="s">
        <v>18</v>
      </c>
      <c r="D10" s="69">
        <v>0</v>
      </c>
    </row>
    <row r="11" spans="1:4" ht="14.5" x14ac:dyDescent="0.35">
      <c r="A11" s="27"/>
      <c r="B11" s="6"/>
      <c r="C11" s="3" t="s">
        <v>19</v>
      </c>
      <c r="D11" s="70">
        <v>70000</v>
      </c>
    </row>
    <row r="12" spans="1:4" ht="14.5" x14ac:dyDescent="0.35">
      <c r="A12" s="27"/>
      <c r="B12" s="6"/>
      <c r="C12" s="3"/>
      <c r="D12" s="71"/>
    </row>
    <row r="13" spans="1:4" ht="14.5" x14ac:dyDescent="0.35">
      <c r="A13" s="27"/>
      <c r="B13" s="1"/>
      <c r="C13" s="5" t="s">
        <v>20</v>
      </c>
      <c r="D13" s="71"/>
    </row>
    <row r="14" spans="1:4" ht="14.5" x14ac:dyDescent="0.35">
      <c r="A14" s="27">
        <v>304</v>
      </c>
      <c r="B14" s="4" t="s">
        <v>21</v>
      </c>
      <c r="C14" s="6" t="s">
        <v>22</v>
      </c>
      <c r="D14" s="71">
        <v>14000</v>
      </c>
    </row>
    <row r="15" spans="1:4" ht="14.5" x14ac:dyDescent="0.35">
      <c r="A15" s="27">
        <v>306</v>
      </c>
      <c r="B15" s="4" t="s">
        <v>23</v>
      </c>
      <c r="C15" s="6" t="s">
        <v>24</v>
      </c>
      <c r="D15" s="71">
        <v>2000</v>
      </c>
    </row>
    <row r="16" spans="1:4" ht="14.5" x14ac:dyDescent="0.35">
      <c r="A16" s="27">
        <v>331</v>
      </c>
      <c r="B16" s="18" t="s">
        <v>25</v>
      </c>
      <c r="C16" s="4" t="s">
        <v>26</v>
      </c>
      <c r="D16" s="71">
        <v>1350</v>
      </c>
    </row>
    <row r="17" spans="1:4" ht="14.5" x14ac:dyDescent="0.35">
      <c r="A17" s="27">
        <v>307</v>
      </c>
      <c r="B17" s="18" t="s">
        <v>27</v>
      </c>
      <c r="C17" s="4" t="s">
        <v>28</v>
      </c>
      <c r="D17" s="71">
        <v>7000</v>
      </c>
    </row>
    <row r="18" spans="1:4" ht="14.5" x14ac:dyDescent="0.35">
      <c r="A18" s="27">
        <v>309</v>
      </c>
      <c r="B18" s="18" t="s">
        <v>29</v>
      </c>
      <c r="C18" s="4" t="s">
        <v>30</v>
      </c>
      <c r="D18" s="71">
        <v>2600</v>
      </c>
    </row>
    <row r="19" spans="1:4" ht="14.5" x14ac:dyDescent="0.35">
      <c r="A19" s="27">
        <v>311</v>
      </c>
      <c r="B19" s="18" t="s">
        <v>31</v>
      </c>
      <c r="C19" s="4" t="s">
        <v>32</v>
      </c>
      <c r="D19" s="71">
        <v>700</v>
      </c>
    </row>
    <row r="20" spans="1:4" ht="14.5" x14ac:dyDescent="0.35">
      <c r="A20" s="27">
        <v>313</v>
      </c>
      <c r="B20" s="18" t="s">
        <v>33</v>
      </c>
      <c r="C20" s="4" t="s">
        <v>34</v>
      </c>
      <c r="D20" s="71">
        <v>2600</v>
      </c>
    </row>
    <row r="21" spans="1:4" ht="14.5" x14ac:dyDescent="0.35">
      <c r="A21" s="27">
        <v>314</v>
      </c>
      <c r="B21" s="18" t="s">
        <v>35</v>
      </c>
      <c r="C21" s="4" t="s">
        <v>36</v>
      </c>
      <c r="D21" s="71">
        <v>0</v>
      </c>
    </row>
    <row r="22" spans="1:4" ht="14.5" x14ac:dyDescent="0.35">
      <c r="A22" s="27">
        <v>316</v>
      </c>
      <c r="B22" s="18" t="s">
        <v>37</v>
      </c>
      <c r="C22" s="4" t="s">
        <v>38</v>
      </c>
      <c r="D22" s="71">
        <v>24000</v>
      </c>
    </row>
    <row r="23" spans="1:4" ht="14.5" x14ac:dyDescent="0.35">
      <c r="A23" s="27">
        <v>317</v>
      </c>
      <c r="B23" s="18" t="s">
        <v>39</v>
      </c>
      <c r="C23" s="4" t="s">
        <v>40</v>
      </c>
      <c r="D23" s="71">
        <v>1000</v>
      </c>
    </row>
    <row r="24" spans="1:4" ht="14.5" x14ac:dyDescent="0.35">
      <c r="A24" s="27">
        <v>334</v>
      </c>
      <c r="B24" s="18" t="s">
        <v>45</v>
      </c>
      <c r="C24" s="4" t="s">
        <v>46</v>
      </c>
      <c r="D24" s="71">
        <v>3000</v>
      </c>
    </row>
    <row r="25" spans="1:4" ht="14.5" x14ac:dyDescent="0.35">
      <c r="A25" s="27">
        <v>319</v>
      </c>
      <c r="B25" s="18" t="s">
        <v>47</v>
      </c>
      <c r="C25" s="4" t="s">
        <v>48</v>
      </c>
      <c r="D25" s="71">
        <v>1000</v>
      </c>
    </row>
    <row r="26" spans="1:4" ht="14.5" x14ac:dyDescent="0.35">
      <c r="A26" s="27">
        <v>332</v>
      </c>
      <c r="B26" s="18" t="s">
        <v>299</v>
      </c>
      <c r="C26" s="4" t="s">
        <v>49</v>
      </c>
      <c r="D26" s="33">
        <v>1800</v>
      </c>
    </row>
    <row r="27" spans="1:4" ht="14.5" x14ac:dyDescent="0.35">
      <c r="A27" s="27">
        <v>328</v>
      </c>
      <c r="B27" s="18" t="s">
        <v>51</v>
      </c>
      <c r="C27" s="4" t="s">
        <v>52</v>
      </c>
      <c r="D27" s="33">
        <v>0</v>
      </c>
    </row>
    <row r="28" spans="1:4" ht="14.5" x14ac:dyDescent="0.35">
      <c r="A28" s="27"/>
      <c r="B28" s="1"/>
      <c r="C28" s="5" t="s">
        <v>54</v>
      </c>
      <c r="D28" s="35">
        <f>SUM(D14:D27)</f>
        <v>61050</v>
      </c>
    </row>
    <row r="29" spans="1:4" ht="14.5" x14ac:dyDescent="0.35">
      <c r="A29" s="27"/>
      <c r="B29" s="1"/>
      <c r="C29" s="5"/>
      <c r="D29" s="33"/>
    </row>
    <row r="30" spans="1:4" ht="14.5" x14ac:dyDescent="0.35">
      <c r="A30" s="27"/>
      <c r="B30" s="1"/>
      <c r="C30" s="7" t="s">
        <v>55</v>
      </c>
      <c r="D30" s="33"/>
    </row>
    <row r="31" spans="1:4" ht="14.5" x14ac:dyDescent="0.35">
      <c r="A31" s="27"/>
      <c r="B31" s="1"/>
      <c r="C31" s="8" t="s">
        <v>56</v>
      </c>
      <c r="D31" s="33">
        <v>0</v>
      </c>
    </row>
    <row r="32" spans="1:4" ht="14.5" x14ac:dyDescent="0.35">
      <c r="A32" s="27">
        <v>322</v>
      </c>
      <c r="B32" s="1" t="s">
        <v>57</v>
      </c>
      <c r="C32" s="9" t="s">
        <v>58</v>
      </c>
      <c r="D32" s="33">
        <v>500</v>
      </c>
    </row>
    <row r="33" spans="1:4" ht="14.5" x14ac:dyDescent="0.35">
      <c r="A33" s="27">
        <v>323</v>
      </c>
      <c r="B33" s="1" t="s">
        <v>60</v>
      </c>
      <c r="C33" s="9" t="s">
        <v>61</v>
      </c>
      <c r="D33" s="33">
        <v>100</v>
      </c>
    </row>
    <row r="34" spans="1:4" ht="14.5" x14ac:dyDescent="0.35">
      <c r="A34" s="27">
        <v>325</v>
      </c>
      <c r="B34" s="1" t="s">
        <v>62</v>
      </c>
      <c r="C34" s="8" t="s">
        <v>63</v>
      </c>
      <c r="D34" s="33">
        <v>35000</v>
      </c>
    </row>
    <row r="35" spans="1:4" ht="14.5" x14ac:dyDescent="0.35">
      <c r="A35" s="27">
        <v>327</v>
      </c>
      <c r="B35" s="1" t="s">
        <v>64</v>
      </c>
      <c r="C35" s="10" t="s">
        <v>65</v>
      </c>
      <c r="D35" s="33">
        <v>100</v>
      </c>
    </row>
    <row r="36" spans="1:4" ht="14.5" x14ac:dyDescent="0.35">
      <c r="A36" s="27">
        <v>333</v>
      </c>
      <c r="B36" s="1" t="s">
        <v>66</v>
      </c>
      <c r="C36" s="10" t="s">
        <v>67</v>
      </c>
      <c r="D36" s="33">
        <v>0</v>
      </c>
    </row>
    <row r="37" spans="1:4" ht="14.5" x14ac:dyDescent="0.35">
      <c r="A37" s="27"/>
      <c r="B37" s="1"/>
      <c r="C37" s="7" t="s">
        <v>68</v>
      </c>
      <c r="D37" s="35">
        <f>SUM(D32:D36)</f>
        <v>35700</v>
      </c>
    </row>
    <row r="38" spans="1:4" ht="14.5" x14ac:dyDescent="0.35">
      <c r="A38" s="27"/>
      <c r="B38" s="1"/>
      <c r="C38" s="7"/>
      <c r="D38" s="33"/>
    </row>
    <row r="39" spans="1:4" ht="14.5" x14ac:dyDescent="0.35">
      <c r="A39" s="27"/>
      <c r="B39" s="12" t="s">
        <v>69</v>
      </c>
      <c r="C39" s="2"/>
      <c r="D39" s="72">
        <f>SUM(D11,D28,D37)</f>
        <v>166750</v>
      </c>
    </row>
    <row r="40" spans="1:4" ht="14.5" x14ac:dyDescent="0.35">
      <c r="A40" s="27"/>
      <c r="B40" s="2"/>
      <c r="C40" s="11" t="s">
        <v>70</v>
      </c>
      <c r="D40" s="35"/>
    </row>
    <row r="41" spans="1:4" ht="14.5" x14ac:dyDescent="0.35">
      <c r="A41" s="27"/>
      <c r="B41" s="12" t="s">
        <v>71</v>
      </c>
      <c r="C41" s="2"/>
      <c r="D41" s="33"/>
    </row>
    <row r="42" spans="1:4" ht="14.5" x14ac:dyDescent="0.35">
      <c r="A42" s="27"/>
      <c r="B42" s="1" t="s">
        <v>70</v>
      </c>
      <c r="C42" s="12" t="s">
        <v>72</v>
      </c>
      <c r="D42" s="33"/>
    </row>
    <row r="43" spans="1:4" ht="14.5" x14ac:dyDescent="0.35">
      <c r="A43" s="27">
        <v>400</v>
      </c>
      <c r="B43" s="1" t="s">
        <v>73</v>
      </c>
      <c r="C43" s="2" t="s">
        <v>74</v>
      </c>
      <c r="D43" s="59">
        <v>750</v>
      </c>
    </row>
    <row r="44" spans="1:4" ht="14.5" x14ac:dyDescent="0.35">
      <c r="A44" s="27">
        <v>405</v>
      </c>
      <c r="B44" s="1" t="s">
        <v>75</v>
      </c>
      <c r="C44" s="2" t="s">
        <v>76</v>
      </c>
      <c r="D44" s="59">
        <v>5000</v>
      </c>
    </row>
    <row r="45" spans="1:4" ht="14.5" x14ac:dyDescent="0.35">
      <c r="A45" s="27">
        <v>406</v>
      </c>
      <c r="B45" s="1" t="s">
        <v>77</v>
      </c>
      <c r="C45" s="2" t="s">
        <v>78</v>
      </c>
      <c r="D45" s="59">
        <v>1000</v>
      </c>
    </row>
    <row r="46" spans="1:4" ht="14.5" x14ac:dyDescent="0.35">
      <c r="A46" s="27">
        <v>407</v>
      </c>
      <c r="B46" s="1" t="s">
        <v>79</v>
      </c>
      <c r="C46" s="2" t="s">
        <v>80</v>
      </c>
      <c r="D46" s="59">
        <v>500</v>
      </c>
    </row>
    <row r="47" spans="1:4" ht="14.5" x14ac:dyDescent="0.35">
      <c r="A47" s="27">
        <v>408</v>
      </c>
      <c r="B47" s="1" t="s">
        <v>81</v>
      </c>
      <c r="C47" s="2" t="s">
        <v>82</v>
      </c>
      <c r="D47" s="58"/>
    </row>
    <row r="48" spans="1:4" ht="14.5" x14ac:dyDescent="0.35">
      <c r="A48" s="27">
        <v>410</v>
      </c>
      <c r="B48" s="1" t="s">
        <v>83</v>
      </c>
      <c r="C48" s="2" t="s">
        <v>84</v>
      </c>
      <c r="D48" s="59">
        <v>10000</v>
      </c>
    </row>
    <row r="49" spans="1:4" ht="14.5" x14ac:dyDescent="0.35">
      <c r="A49" s="27">
        <v>411</v>
      </c>
      <c r="B49" s="1" t="s">
        <v>85</v>
      </c>
      <c r="C49" s="2" t="s">
        <v>86</v>
      </c>
      <c r="D49" s="59">
        <v>8000</v>
      </c>
    </row>
    <row r="50" spans="1:4" ht="14.5" x14ac:dyDescent="0.35">
      <c r="A50" s="27">
        <v>412</v>
      </c>
      <c r="B50" s="1" t="s">
        <v>87</v>
      </c>
      <c r="C50" s="13" t="s">
        <v>88</v>
      </c>
      <c r="D50" s="59">
        <v>500</v>
      </c>
    </row>
    <row r="51" spans="1:4" ht="14.5" x14ac:dyDescent="0.35">
      <c r="A51" s="27">
        <v>413</v>
      </c>
      <c r="B51" s="1" t="s">
        <v>90</v>
      </c>
      <c r="C51" s="13" t="s">
        <v>91</v>
      </c>
      <c r="D51" s="59">
        <v>500</v>
      </c>
    </row>
    <row r="52" spans="1:4" ht="14.5" x14ac:dyDescent="0.35">
      <c r="A52" s="27">
        <v>414</v>
      </c>
      <c r="B52" s="1" t="s">
        <v>92</v>
      </c>
      <c r="C52" s="13" t="s">
        <v>93</v>
      </c>
      <c r="D52" s="59">
        <v>0</v>
      </c>
    </row>
    <row r="53" spans="1:4" ht="14.5" x14ac:dyDescent="0.35">
      <c r="A53" s="27">
        <v>415</v>
      </c>
      <c r="B53" s="1" t="s">
        <v>95</v>
      </c>
      <c r="C53" s="13" t="s">
        <v>96</v>
      </c>
      <c r="D53" s="58">
        <v>0</v>
      </c>
    </row>
    <row r="54" spans="1:4" ht="14.5" x14ac:dyDescent="0.35">
      <c r="A54" s="27">
        <v>416</v>
      </c>
      <c r="B54" s="1" t="s">
        <v>97</v>
      </c>
      <c r="C54" s="13" t="s">
        <v>98</v>
      </c>
      <c r="D54" s="59">
        <v>1000</v>
      </c>
    </row>
    <row r="55" spans="1:4" ht="14.5" x14ac:dyDescent="0.35">
      <c r="A55" s="27"/>
      <c r="B55" s="1"/>
      <c r="C55" s="12" t="s">
        <v>100</v>
      </c>
      <c r="D55" s="61">
        <v>27250</v>
      </c>
    </row>
    <row r="56" spans="1:4" ht="14.5" x14ac:dyDescent="0.35">
      <c r="A56" s="27"/>
      <c r="B56" s="1"/>
      <c r="C56" s="12"/>
      <c r="D56" s="33"/>
    </row>
    <row r="57" spans="1:4" ht="14.5" x14ac:dyDescent="0.35">
      <c r="A57" s="27"/>
      <c r="B57" s="1"/>
      <c r="C57" s="14" t="s">
        <v>101</v>
      </c>
      <c r="D57" s="33"/>
    </row>
    <row r="58" spans="1:4" ht="14.5" x14ac:dyDescent="0.35">
      <c r="A58" s="27">
        <v>500</v>
      </c>
      <c r="B58" s="1" t="s">
        <v>102</v>
      </c>
      <c r="C58" s="13" t="s">
        <v>103</v>
      </c>
      <c r="D58" s="33">
        <v>0</v>
      </c>
    </row>
    <row r="59" spans="1:4" ht="14.5" x14ac:dyDescent="0.35">
      <c r="A59" s="27">
        <v>509</v>
      </c>
      <c r="B59" s="1" t="s">
        <v>105</v>
      </c>
      <c r="C59" s="13" t="s">
        <v>106</v>
      </c>
      <c r="D59" s="33">
        <v>1920</v>
      </c>
    </row>
    <row r="60" spans="1:4" ht="14.5" x14ac:dyDescent="0.35">
      <c r="A60" s="27">
        <v>502</v>
      </c>
      <c r="B60" s="1" t="s">
        <v>107</v>
      </c>
      <c r="C60" s="10" t="s">
        <v>108</v>
      </c>
      <c r="D60" s="33">
        <v>0</v>
      </c>
    </row>
    <row r="61" spans="1:4" ht="14.5" x14ac:dyDescent="0.35">
      <c r="A61" s="27">
        <v>503</v>
      </c>
      <c r="B61" s="1" t="s">
        <v>110</v>
      </c>
      <c r="C61" s="13" t="s">
        <v>111</v>
      </c>
      <c r="D61" s="33">
        <v>0</v>
      </c>
    </row>
    <row r="62" spans="1:4" ht="14.5" x14ac:dyDescent="0.35">
      <c r="A62" s="27">
        <v>504</v>
      </c>
      <c r="B62" s="1" t="s">
        <v>112</v>
      </c>
      <c r="C62" s="15" t="s">
        <v>113</v>
      </c>
      <c r="D62" s="33">
        <v>0</v>
      </c>
    </row>
    <row r="63" spans="1:4" ht="14.5" x14ac:dyDescent="0.35">
      <c r="A63" s="27">
        <v>505</v>
      </c>
      <c r="B63" s="1" t="s">
        <v>115</v>
      </c>
      <c r="C63" s="10" t="s">
        <v>116</v>
      </c>
      <c r="D63" s="33">
        <v>250</v>
      </c>
    </row>
    <row r="64" spans="1:4" ht="14.5" x14ac:dyDescent="0.35">
      <c r="A64" s="27"/>
      <c r="B64" s="6"/>
      <c r="C64" s="14" t="s">
        <v>117</v>
      </c>
      <c r="D64" s="35">
        <f>SUM(D58:D63)</f>
        <v>2170</v>
      </c>
    </row>
    <row r="65" spans="1:4" ht="14.5" x14ac:dyDescent="0.35">
      <c r="A65" s="27"/>
      <c r="B65" s="6"/>
      <c r="C65" s="14"/>
      <c r="D65" s="33"/>
    </row>
    <row r="66" spans="1:4" ht="14.5" x14ac:dyDescent="0.35">
      <c r="A66" s="27"/>
      <c r="B66" s="6"/>
      <c r="C66" s="16" t="s">
        <v>118</v>
      </c>
      <c r="D66" s="33"/>
    </row>
    <row r="67" spans="1:4" ht="14.5" x14ac:dyDescent="0.35">
      <c r="A67" s="27">
        <v>609</v>
      </c>
      <c r="B67" s="1" t="s">
        <v>119</v>
      </c>
      <c r="C67" s="13" t="s">
        <v>103</v>
      </c>
      <c r="D67" s="33">
        <v>0</v>
      </c>
    </row>
    <row r="68" spans="1:4" ht="14.5" x14ac:dyDescent="0.35">
      <c r="A68" s="27">
        <v>610</v>
      </c>
      <c r="B68" s="1" t="s">
        <v>120</v>
      </c>
      <c r="C68" s="13" t="s">
        <v>121</v>
      </c>
      <c r="D68" s="33">
        <v>420</v>
      </c>
    </row>
    <row r="69" spans="1:4" ht="14.5" x14ac:dyDescent="0.35">
      <c r="A69" s="27">
        <v>611</v>
      </c>
      <c r="B69" s="1" t="s">
        <v>122</v>
      </c>
      <c r="C69" s="10" t="s">
        <v>108</v>
      </c>
      <c r="D69" s="33">
        <v>0</v>
      </c>
    </row>
    <row r="70" spans="1:4" ht="14.5" x14ac:dyDescent="0.35">
      <c r="A70" s="27">
        <v>612</v>
      </c>
      <c r="B70" s="1" t="s">
        <v>123</v>
      </c>
      <c r="C70" s="6" t="s">
        <v>111</v>
      </c>
      <c r="D70" s="33">
        <v>0</v>
      </c>
    </row>
    <row r="71" spans="1:4" ht="14.5" x14ac:dyDescent="0.35">
      <c r="A71" s="27">
        <v>613</v>
      </c>
      <c r="B71" s="1" t="s">
        <v>124</v>
      </c>
      <c r="C71" s="6" t="s">
        <v>113</v>
      </c>
      <c r="D71" s="33">
        <v>0</v>
      </c>
    </row>
    <row r="72" spans="1:4" ht="14.5" x14ac:dyDescent="0.35">
      <c r="A72" s="27">
        <v>614</v>
      </c>
      <c r="B72" s="1" t="s">
        <v>125</v>
      </c>
      <c r="C72" s="6" t="s">
        <v>116</v>
      </c>
      <c r="D72" s="33">
        <v>0</v>
      </c>
    </row>
    <row r="73" spans="1:4" ht="14.5" x14ac:dyDescent="0.35">
      <c r="A73" s="27"/>
      <c r="B73" s="6"/>
      <c r="C73" s="16" t="s">
        <v>126</v>
      </c>
      <c r="D73" s="35">
        <f>SUM(D67:D72)</f>
        <v>420</v>
      </c>
    </row>
    <row r="74" spans="1:4" ht="14.5" x14ac:dyDescent="0.35">
      <c r="A74" s="27"/>
      <c r="B74" s="6"/>
      <c r="C74" s="16"/>
      <c r="D74" s="33"/>
    </row>
    <row r="75" spans="1:4" ht="14.5" x14ac:dyDescent="0.35">
      <c r="A75" s="27"/>
      <c r="B75" s="2"/>
      <c r="C75" s="12" t="s">
        <v>127</v>
      </c>
      <c r="D75" s="33"/>
    </row>
    <row r="76" spans="1:4" ht="14.5" x14ac:dyDescent="0.35">
      <c r="A76" s="27">
        <v>600</v>
      </c>
      <c r="B76" s="1" t="s">
        <v>128</v>
      </c>
      <c r="C76" s="13" t="s">
        <v>103</v>
      </c>
      <c r="D76" s="33">
        <v>0</v>
      </c>
    </row>
    <row r="77" spans="1:4" ht="14.5" x14ac:dyDescent="0.35">
      <c r="A77" s="27">
        <v>601</v>
      </c>
      <c r="B77" s="1" t="s">
        <v>129</v>
      </c>
      <c r="C77" s="13" t="s">
        <v>130</v>
      </c>
      <c r="D77" s="33">
        <v>0</v>
      </c>
    </row>
    <row r="78" spans="1:4" ht="14.5" x14ac:dyDescent="0.35">
      <c r="A78" s="27">
        <v>602</v>
      </c>
      <c r="B78" s="1" t="s">
        <v>131</v>
      </c>
      <c r="C78" s="10" t="s">
        <v>108</v>
      </c>
      <c r="D78" s="33">
        <v>0</v>
      </c>
    </row>
    <row r="79" spans="1:4" ht="14.5" x14ac:dyDescent="0.35">
      <c r="A79" s="27">
        <v>603</v>
      </c>
      <c r="B79" s="1" t="s">
        <v>132</v>
      </c>
      <c r="C79" s="6" t="s">
        <v>111</v>
      </c>
      <c r="D79" s="33">
        <v>0</v>
      </c>
    </row>
    <row r="80" spans="1:4" ht="14.5" x14ac:dyDescent="0.35">
      <c r="A80" s="27">
        <v>604</v>
      </c>
      <c r="B80" s="1" t="s">
        <v>133</v>
      </c>
      <c r="C80" s="6" t="s">
        <v>113</v>
      </c>
      <c r="D80" s="33">
        <v>0</v>
      </c>
    </row>
    <row r="81" spans="1:4" ht="14.5" x14ac:dyDescent="0.35">
      <c r="A81" s="27">
        <v>605</v>
      </c>
      <c r="B81" s="1" t="s">
        <v>134</v>
      </c>
      <c r="C81" s="6" t="s">
        <v>116</v>
      </c>
      <c r="D81" s="33">
        <v>100</v>
      </c>
    </row>
    <row r="82" spans="1:4" ht="14.5" x14ac:dyDescent="0.35">
      <c r="A82" s="27"/>
      <c r="B82" s="2"/>
      <c r="C82" s="16" t="s">
        <v>135</v>
      </c>
      <c r="D82" s="35">
        <f>SUM(D76:D81)</f>
        <v>100</v>
      </c>
    </row>
    <row r="83" spans="1:4" ht="14.5" x14ac:dyDescent="0.35">
      <c r="A83" s="27"/>
      <c r="B83" s="2"/>
      <c r="C83" s="16"/>
      <c r="D83" s="33"/>
    </row>
    <row r="84" spans="1:4" ht="14.5" x14ac:dyDescent="0.35">
      <c r="A84" s="27"/>
      <c r="B84" s="6"/>
      <c r="C84" s="16" t="s">
        <v>136</v>
      </c>
      <c r="D84" s="33"/>
    </row>
    <row r="85" spans="1:4" ht="14.5" x14ac:dyDescent="0.35">
      <c r="A85" s="27">
        <v>700</v>
      </c>
      <c r="B85" s="1" t="s">
        <v>137</v>
      </c>
      <c r="C85" s="13" t="s">
        <v>103</v>
      </c>
      <c r="D85" s="33">
        <v>0</v>
      </c>
    </row>
    <row r="86" spans="1:4" ht="14.5" x14ac:dyDescent="0.35">
      <c r="A86" s="27">
        <v>701</v>
      </c>
      <c r="B86" s="1" t="s">
        <v>138</v>
      </c>
      <c r="C86" s="13" t="s">
        <v>130</v>
      </c>
      <c r="D86" s="33">
        <v>1920</v>
      </c>
    </row>
    <row r="87" spans="1:4" ht="14.5" x14ac:dyDescent="0.35">
      <c r="A87" s="27">
        <v>702</v>
      </c>
      <c r="B87" s="1" t="s">
        <v>139</v>
      </c>
      <c r="C87" s="10" t="s">
        <v>108</v>
      </c>
      <c r="D87" s="33">
        <v>0</v>
      </c>
    </row>
    <row r="88" spans="1:4" ht="14.5" x14ac:dyDescent="0.35">
      <c r="A88" s="27">
        <v>703</v>
      </c>
      <c r="B88" s="1" t="s">
        <v>140</v>
      </c>
      <c r="C88" s="6" t="s">
        <v>111</v>
      </c>
      <c r="D88" s="33">
        <v>0</v>
      </c>
    </row>
    <row r="89" spans="1:4" ht="14.5" x14ac:dyDescent="0.35">
      <c r="A89" s="27">
        <v>704</v>
      </c>
      <c r="B89" s="1" t="s">
        <v>141</v>
      </c>
      <c r="C89" s="6" t="s">
        <v>113</v>
      </c>
      <c r="D89" s="33">
        <v>0</v>
      </c>
    </row>
    <row r="90" spans="1:4" ht="14.5" x14ac:dyDescent="0.35">
      <c r="A90" s="27">
        <v>705</v>
      </c>
      <c r="B90" s="1" t="s">
        <v>142</v>
      </c>
      <c r="C90" s="6" t="s">
        <v>116</v>
      </c>
      <c r="D90" s="33">
        <v>250</v>
      </c>
    </row>
    <row r="91" spans="1:4" ht="14.5" x14ac:dyDescent="0.35">
      <c r="A91" s="27"/>
      <c r="B91" s="1"/>
      <c r="C91" s="16" t="s">
        <v>143</v>
      </c>
      <c r="D91" s="35">
        <f>SUM(D85:D90)</f>
        <v>2170</v>
      </c>
    </row>
    <row r="92" spans="1:4" ht="14.5" x14ac:dyDescent="0.35">
      <c r="A92" s="27"/>
      <c r="B92" s="1"/>
      <c r="C92" s="16"/>
      <c r="D92" s="33"/>
    </row>
    <row r="93" spans="1:4" ht="14.5" x14ac:dyDescent="0.35">
      <c r="A93" s="27"/>
      <c r="B93" s="1"/>
      <c r="C93" s="7" t="s">
        <v>144</v>
      </c>
      <c r="D93" s="33"/>
    </row>
    <row r="94" spans="1:4" ht="14.5" x14ac:dyDescent="0.35">
      <c r="A94" s="27">
        <v>800</v>
      </c>
      <c r="B94" s="1" t="s">
        <v>145</v>
      </c>
      <c r="C94" s="13" t="s">
        <v>103</v>
      </c>
      <c r="D94" s="33">
        <v>0</v>
      </c>
    </row>
    <row r="95" spans="1:4" ht="14.5" x14ac:dyDescent="0.35">
      <c r="A95" s="27">
        <v>801</v>
      </c>
      <c r="B95" s="1" t="s">
        <v>146</v>
      </c>
      <c r="C95" s="13" t="s">
        <v>130</v>
      </c>
      <c r="D95" s="33">
        <v>3000</v>
      </c>
    </row>
    <row r="96" spans="1:4" ht="14.5" x14ac:dyDescent="0.35">
      <c r="A96" s="27">
        <v>802</v>
      </c>
      <c r="B96" s="1" t="s">
        <v>147</v>
      </c>
      <c r="C96" s="10" t="s">
        <v>108</v>
      </c>
      <c r="D96" s="33">
        <v>1000</v>
      </c>
    </row>
    <row r="97" spans="1:4" ht="14.5" x14ac:dyDescent="0.35">
      <c r="A97" s="27">
        <v>803</v>
      </c>
      <c r="B97" s="1" t="s">
        <v>148</v>
      </c>
      <c r="C97" s="6" t="s">
        <v>111</v>
      </c>
      <c r="D97" s="33">
        <v>0</v>
      </c>
    </row>
    <row r="98" spans="1:4" ht="14.5" x14ac:dyDescent="0.35">
      <c r="A98" s="27">
        <v>804</v>
      </c>
      <c r="B98" s="1" t="s">
        <v>149</v>
      </c>
      <c r="C98" s="6" t="s">
        <v>113</v>
      </c>
      <c r="D98" s="33">
        <v>0</v>
      </c>
    </row>
    <row r="99" spans="1:4" ht="14.5" x14ac:dyDescent="0.35">
      <c r="A99" s="27">
        <v>805</v>
      </c>
      <c r="B99" s="1" t="s">
        <v>150</v>
      </c>
      <c r="C99" s="6" t="s">
        <v>116</v>
      </c>
      <c r="D99" s="33">
        <v>250</v>
      </c>
    </row>
    <row r="100" spans="1:4" ht="14.5" x14ac:dyDescent="0.35">
      <c r="A100" s="27"/>
      <c r="B100" s="1"/>
      <c r="C100" s="7" t="s">
        <v>151</v>
      </c>
      <c r="D100" s="35">
        <f>SUM(D94:D99)</f>
        <v>4250</v>
      </c>
    </row>
    <row r="101" spans="1:4" ht="14.5" x14ac:dyDescent="0.35">
      <c r="A101" s="27"/>
      <c r="B101" s="1"/>
      <c r="C101" s="7"/>
      <c r="D101" s="33"/>
    </row>
    <row r="102" spans="1:4" ht="14.5" x14ac:dyDescent="0.35">
      <c r="A102" s="27"/>
      <c r="B102" s="1"/>
      <c r="C102" s="7" t="s">
        <v>152</v>
      </c>
      <c r="D102" s="33"/>
    </row>
    <row r="103" spans="1:4" ht="14.5" x14ac:dyDescent="0.35">
      <c r="A103" s="27">
        <v>900</v>
      </c>
      <c r="B103" s="1" t="s">
        <v>153</v>
      </c>
      <c r="C103" s="13" t="s">
        <v>103</v>
      </c>
      <c r="D103" s="33">
        <v>0</v>
      </c>
    </row>
    <row r="104" spans="1:4" ht="14.5" x14ac:dyDescent="0.35">
      <c r="A104" s="27">
        <v>901</v>
      </c>
      <c r="B104" s="1" t="s">
        <v>154</v>
      </c>
      <c r="C104" s="13" t="s">
        <v>155</v>
      </c>
      <c r="D104" s="33">
        <v>480</v>
      </c>
    </row>
    <row r="105" spans="1:4" ht="14.5" x14ac:dyDescent="0.35">
      <c r="A105" s="27">
        <v>902</v>
      </c>
      <c r="B105" s="1" t="s">
        <v>156</v>
      </c>
      <c r="C105" s="10" t="s">
        <v>108</v>
      </c>
      <c r="D105" s="33">
        <v>0</v>
      </c>
    </row>
    <row r="106" spans="1:4" ht="14.5" x14ac:dyDescent="0.35">
      <c r="A106" s="27">
        <v>903</v>
      </c>
      <c r="B106" s="1" t="s">
        <v>157</v>
      </c>
      <c r="C106" s="6" t="s">
        <v>111</v>
      </c>
      <c r="D106" s="33">
        <v>0</v>
      </c>
    </row>
    <row r="107" spans="1:4" ht="14.5" x14ac:dyDescent="0.35">
      <c r="A107" s="27">
        <v>904</v>
      </c>
      <c r="B107" s="1" t="s">
        <v>158</v>
      </c>
      <c r="C107" s="6" t="s">
        <v>113</v>
      </c>
      <c r="D107" s="33">
        <v>0</v>
      </c>
    </row>
    <row r="108" spans="1:4" ht="14.5" x14ac:dyDescent="0.35">
      <c r="A108" s="27">
        <v>906</v>
      </c>
      <c r="B108" s="1" t="s">
        <v>159</v>
      </c>
      <c r="C108" s="6" t="s">
        <v>116</v>
      </c>
      <c r="D108" s="33">
        <v>250</v>
      </c>
    </row>
    <row r="109" spans="1:4" ht="14.5" x14ac:dyDescent="0.35">
      <c r="A109" s="27"/>
      <c r="B109" s="1"/>
      <c r="C109" s="14" t="s">
        <v>160</v>
      </c>
      <c r="D109" s="35">
        <f>SUM(D103:D108)</f>
        <v>730</v>
      </c>
    </row>
    <row r="110" spans="1:4" ht="14.5" x14ac:dyDescent="0.35">
      <c r="A110" s="27"/>
      <c r="B110" s="1"/>
      <c r="C110" s="14"/>
      <c r="D110" s="33"/>
    </row>
    <row r="111" spans="1:4" ht="14.5" x14ac:dyDescent="0.35">
      <c r="A111" s="27"/>
      <c r="B111" s="1"/>
      <c r="C111" s="14" t="s">
        <v>161</v>
      </c>
      <c r="D111" s="33"/>
    </row>
    <row r="112" spans="1:4" ht="14.5" x14ac:dyDescent="0.35">
      <c r="A112" s="27">
        <v>1000</v>
      </c>
      <c r="B112" s="1" t="s">
        <v>162</v>
      </c>
      <c r="C112" s="13" t="s">
        <v>103</v>
      </c>
      <c r="D112" s="33">
        <v>0</v>
      </c>
    </row>
    <row r="113" spans="1:4" ht="14.5" x14ac:dyDescent="0.35">
      <c r="A113" s="27">
        <v>1001</v>
      </c>
      <c r="B113" s="1" t="s">
        <v>163</v>
      </c>
      <c r="C113" s="13" t="s">
        <v>155</v>
      </c>
      <c r="D113" s="33">
        <v>480</v>
      </c>
    </row>
    <row r="114" spans="1:4" ht="14.5" x14ac:dyDescent="0.35">
      <c r="A114" s="27">
        <v>1002</v>
      </c>
      <c r="B114" s="1" t="s">
        <v>164</v>
      </c>
      <c r="C114" s="10" t="s">
        <v>108</v>
      </c>
      <c r="D114" s="33">
        <v>0</v>
      </c>
    </row>
    <row r="115" spans="1:4" ht="14.5" x14ac:dyDescent="0.35">
      <c r="A115" s="27">
        <v>1003</v>
      </c>
      <c r="B115" s="1" t="s">
        <v>165</v>
      </c>
      <c r="C115" s="6" t="s">
        <v>111</v>
      </c>
      <c r="D115" s="33">
        <v>0</v>
      </c>
    </row>
    <row r="116" spans="1:4" ht="14.5" x14ac:dyDescent="0.35">
      <c r="A116" s="27">
        <v>1004</v>
      </c>
      <c r="B116" s="1" t="s">
        <v>166</v>
      </c>
      <c r="C116" s="6" t="s">
        <v>113</v>
      </c>
      <c r="D116" s="33">
        <v>0</v>
      </c>
    </row>
    <row r="117" spans="1:4" ht="14.5" x14ac:dyDescent="0.35">
      <c r="A117" s="27">
        <v>1005</v>
      </c>
      <c r="B117" s="1" t="s">
        <v>167</v>
      </c>
      <c r="C117" s="6" t="s">
        <v>116</v>
      </c>
      <c r="D117" s="33">
        <v>0</v>
      </c>
    </row>
    <row r="118" spans="1:4" ht="14.5" x14ac:dyDescent="0.35">
      <c r="A118" s="27"/>
      <c r="B118" s="1"/>
      <c r="C118" s="14" t="s">
        <v>168</v>
      </c>
      <c r="D118" s="35">
        <f>SUM(D112:D117)</f>
        <v>480</v>
      </c>
    </row>
    <row r="119" spans="1:4" ht="14.5" x14ac:dyDescent="0.35">
      <c r="A119" s="27"/>
      <c r="B119" s="1"/>
      <c r="C119" s="14"/>
      <c r="D119" s="33"/>
    </row>
    <row r="120" spans="1:4" ht="14.5" x14ac:dyDescent="0.35">
      <c r="A120" s="27"/>
      <c r="B120" s="1"/>
      <c r="C120" s="7" t="s">
        <v>169</v>
      </c>
      <c r="D120" s="33"/>
    </row>
    <row r="121" spans="1:4" ht="14.5" x14ac:dyDescent="0.35">
      <c r="A121" s="27">
        <v>1100</v>
      </c>
      <c r="B121" s="1" t="s">
        <v>170</v>
      </c>
      <c r="C121" s="13" t="s">
        <v>103</v>
      </c>
      <c r="D121" s="33">
        <v>0</v>
      </c>
    </row>
    <row r="122" spans="1:4" ht="14.5" x14ac:dyDescent="0.35">
      <c r="A122" s="27">
        <v>1101</v>
      </c>
      <c r="B122" s="1" t="s">
        <v>171</v>
      </c>
      <c r="C122" s="13" t="s">
        <v>155</v>
      </c>
      <c r="D122" s="33">
        <v>480</v>
      </c>
    </row>
    <row r="123" spans="1:4" ht="14.5" x14ac:dyDescent="0.35">
      <c r="A123" s="27">
        <v>1102</v>
      </c>
      <c r="B123" s="1" t="s">
        <v>172</v>
      </c>
      <c r="C123" s="10" t="s">
        <v>108</v>
      </c>
      <c r="D123" s="33">
        <v>0</v>
      </c>
    </row>
    <row r="124" spans="1:4" ht="14.5" x14ac:dyDescent="0.35">
      <c r="A124" s="27">
        <v>1103</v>
      </c>
      <c r="B124" s="1" t="s">
        <v>173</v>
      </c>
      <c r="C124" s="6" t="s">
        <v>111</v>
      </c>
      <c r="D124" s="33">
        <v>0</v>
      </c>
    </row>
    <row r="125" spans="1:4" ht="14.5" x14ac:dyDescent="0.35">
      <c r="A125" s="27">
        <v>1104</v>
      </c>
      <c r="B125" s="1" t="s">
        <v>174</v>
      </c>
      <c r="C125" s="6" t="s">
        <v>113</v>
      </c>
      <c r="D125" s="33">
        <v>0</v>
      </c>
    </row>
    <row r="126" spans="1:4" ht="14.5" x14ac:dyDescent="0.35">
      <c r="A126" s="27">
        <v>1105</v>
      </c>
      <c r="B126" s="1" t="s">
        <v>175</v>
      </c>
      <c r="C126" s="6" t="s">
        <v>116</v>
      </c>
      <c r="D126" s="33">
        <v>250</v>
      </c>
    </row>
    <row r="127" spans="1:4" ht="14.5" x14ac:dyDescent="0.35">
      <c r="A127" s="27"/>
      <c r="B127" s="1"/>
      <c r="C127" s="7" t="s">
        <v>176</v>
      </c>
      <c r="D127" s="35">
        <f>SUM(D121:D126)</f>
        <v>730</v>
      </c>
    </row>
    <row r="128" spans="1:4" ht="14.5" x14ac:dyDescent="0.35">
      <c r="A128" s="27"/>
      <c r="B128" s="1"/>
      <c r="C128" s="10"/>
      <c r="D128" s="33"/>
    </row>
    <row r="129" spans="1:4" ht="14.5" x14ac:dyDescent="0.35">
      <c r="A129" s="27"/>
      <c r="B129" s="1"/>
      <c r="C129" s="7"/>
      <c r="D129" s="33"/>
    </row>
    <row r="130" spans="1:4" ht="14.5" x14ac:dyDescent="0.35">
      <c r="A130" s="27"/>
      <c r="B130" s="1"/>
      <c r="C130" s="7" t="s">
        <v>177</v>
      </c>
      <c r="D130" s="33"/>
    </row>
    <row r="131" spans="1:4" ht="14.5" x14ac:dyDescent="0.35">
      <c r="A131" s="27">
        <v>1300</v>
      </c>
      <c r="B131" s="1" t="s">
        <v>178</v>
      </c>
      <c r="C131" s="13" t="s">
        <v>179</v>
      </c>
      <c r="D131" s="33">
        <v>0</v>
      </c>
    </row>
    <row r="132" spans="1:4" ht="14.5" x14ac:dyDescent="0.35">
      <c r="A132" s="27">
        <v>1301</v>
      </c>
      <c r="B132" s="1" t="s">
        <v>180</v>
      </c>
      <c r="C132" s="13" t="s">
        <v>155</v>
      </c>
      <c r="D132" s="33">
        <v>0</v>
      </c>
    </row>
    <row r="133" spans="1:4" ht="14.5" x14ac:dyDescent="0.35">
      <c r="A133" s="27">
        <v>1302</v>
      </c>
      <c r="B133" s="1" t="s">
        <v>181</v>
      </c>
      <c r="C133" s="10" t="s">
        <v>108</v>
      </c>
      <c r="D133" s="33">
        <v>0</v>
      </c>
    </row>
    <row r="134" spans="1:4" ht="14.5" x14ac:dyDescent="0.35">
      <c r="A134" s="27">
        <v>1303</v>
      </c>
      <c r="B134" s="1" t="s">
        <v>182</v>
      </c>
      <c r="C134" s="6" t="s">
        <v>111</v>
      </c>
      <c r="D134" s="33">
        <v>0</v>
      </c>
    </row>
    <row r="135" spans="1:4" ht="14.5" x14ac:dyDescent="0.35">
      <c r="A135" s="27">
        <v>1304</v>
      </c>
      <c r="B135" s="1" t="s">
        <v>183</v>
      </c>
      <c r="C135" s="6" t="s">
        <v>113</v>
      </c>
      <c r="D135" s="33">
        <v>0</v>
      </c>
    </row>
    <row r="136" spans="1:4" ht="14.5" x14ac:dyDescent="0.35">
      <c r="A136" s="27">
        <v>1305</v>
      </c>
      <c r="B136" s="1" t="s">
        <v>184</v>
      </c>
      <c r="C136" s="6" t="s">
        <v>116</v>
      </c>
      <c r="D136" s="33">
        <v>0</v>
      </c>
    </row>
    <row r="137" spans="1:4" ht="14.5" x14ac:dyDescent="0.35">
      <c r="A137" s="27"/>
      <c r="B137" s="1"/>
      <c r="C137" s="16" t="s">
        <v>185</v>
      </c>
      <c r="D137" s="35">
        <f>SUM(D131:D136)</f>
        <v>0</v>
      </c>
    </row>
    <row r="138" spans="1:4" ht="14.5" x14ac:dyDescent="0.35">
      <c r="A138" s="27"/>
      <c r="B138" s="1"/>
      <c r="C138" s="16"/>
      <c r="D138" s="33"/>
    </row>
    <row r="139" spans="1:4" ht="14.5" x14ac:dyDescent="0.35">
      <c r="A139" s="27"/>
      <c r="B139" s="1"/>
      <c r="C139" s="16" t="s">
        <v>186</v>
      </c>
      <c r="D139" s="33"/>
    </row>
    <row r="140" spans="1:4" ht="14.5" x14ac:dyDescent="0.35">
      <c r="A140" s="73">
        <v>1400</v>
      </c>
      <c r="B140" s="1" t="s">
        <v>187</v>
      </c>
      <c r="C140" s="6" t="s">
        <v>179</v>
      </c>
      <c r="D140" s="33">
        <v>0</v>
      </c>
    </row>
    <row r="141" spans="1:4" ht="14.5" x14ac:dyDescent="0.35">
      <c r="A141" s="27">
        <v>1401</v>
      </c>
      <c r="B141" s="1" t="s">
        <v>188</v>
      </c>
      <c r="C141" s="6" t="s">
        <v>155</v>
      </c>
      <c r="D141" s="33">
        <v>0</v>
      </c>
    </row>
    <row r="142" spans="1:4" ht="14.5" x14ac:dyDescent="0.35">
      <c r="A142" s="27">
        <v>1402</v>
      </c>
      <c r="B142" s="1" t="s">
        <v>189</v>
      </c>
      <c r="C142" s="6" t="s">
        <v>108</v>
      </c>
      <c r="D142" s="33">
        <v>0</v>
      </c>
    </row>
    <row r="143" spans="1:4" ht="14.5" x14ac:dyDescent="0.35">
      <c r="A143" s="27">
        <v>1403</v>
      </c>
      <c r="B143" s="1" t="s">
        <v>190</v>
      </c>
      <c r="C143" s="6" t="s">
        <v>191</v>
      </c>
      <c r="D143" s="33">
        <v>0</v>
      </c>
    </row>
    <row r="144" spans="1:4" ht="14.5" x14ac:dyDescent="0.35">
      <c r="A144" s="27">
        <v>1404</v>
      </c>
      <c r="B144" s="1" t="s">
        <v>192</v>
      </c>
      <c r="C144" s="6" t="s">
        <v>113</v>
      </c>
      <c r="D144" s="33">
        <v>0</v>
      </c>
    </row>
    <row r="145" spans="1:4" ht="14.5" x14ac:dyDescent="0.35">
      <c r="A145" s="27">
        <v>1405</v>
      </c>
      <c r="B145" s="1" t="s">
        <v>193</v>
      </c>
      <c r="C145" s="6" t="s">
        <v>116</v>
      </c>
      <c r="D145" s="33">
        <v>100</v>
      </c>
    </row>
    <row r="146" spans="1:4" ht="14.5" x14ac:dyDescent="0.35">
      <c r="A146" s="27"/>
      <c r="B146" s="1"/>
      <c r="C146" s="16" t="s">
        <v>194</v>
      </c>
      <c r="D146" s="35">
        <f>SUM(D140:D145)</f>
        <v>100</v>
      </c>
    </row>
    <row r="147" spans="1:4" ht="14.5" x14ac:dyDescent="0.35">
      <c r="A147" s="27"/>
      <c r="B147" s="1"/>
      <c r="C147" s="7"/>
      <c r="D147" s="33"/>
    </row>
    <row r="148" spans="1:4" ht="14.5" x14ac:dyDescent="0.35">
      <c r="A148" s="27"/>
      <c r="B148" s="1"/>
      <c r="C148" s="7" t="s">
        <v>195</v>
      </c>
      <c r="D148" s="33"/>
    </row>
    <row r="149" spans="1:4" ht="14.5" x14ac:dyDescent="0.35">
      <c r="A149" s="27">
        <v>1800</v>
      </c>
      <c r="B149" s="1" t="s">
        <v>196</v>
      </c>
      <c r="C149" s="10" t="s">
        <v>179</v>
      </c>
      <c r="D149" s="33">
        <v>0</v>
      </c>
    </row>
    <row r="150" spans="1:4" ht="14.5" x14ac:dyDescent="0.35">
      <c r="A150" s="27">
        <v>1808</v>
      </c>
      <c r="B150" s="1" t="s">
        <v>197</v>
      </c>
      <c r="C150" s="10" t="s">
        <v>198</v>
      </c>
      <c r="D150" s="33">
        <v>0</v>
      </c>
    </row>
    <row r="151" spans="1:4" ht="14.5" x14ac:dyDescent="0.35">
      <c r="A151" s="27">
        <v>1809</v>
      </c>
      <c r="B151" s="1" t="s">
        <v>199</v>
      </c>
      <c r="C151" s="10" t="s">
        <v>200</v>
      </c>
      <c r="D151" s="33">
        <v>0</v>
      </c>
    </row>
    <row r="152" spans="1:4" ht="14.5" x14ac:dyDescent="0.35">
      <c r="A152" s="27">
        <v>1801</v>
      </c>
      <c r="B152" s="1" t="s">
        <v>201</v>
      </c>
      <c r="C152" s="10" t="s">
        <v>202</v>
      </c>
      <c r="D152" s="33">
        <v>480</v>
      </c>
    </row>
    <row r="153" spans="1:4" ht="14.5" x14ac:dyDescent="0.35">
      <c r="A153" s="27">
        <v>1802</v>
      </c>
      <c r="B153" s="1" t="s">
        <v>203</v>
      </c>
      <c r="C153" s="10" t="s">
        <v>108</v>
      </c>
      <c r="D153" s="33">
        <v>100</v>
      </c>
    </row>
    <row r="154" spans="1:4" ht="14.5" x14ac:dyDescent="0.35">
      <c r="A154" s="27">
        <v>1803</v>
      </c>
      <c r="B154" s="1" t="s">
        <v>204</v>
      </c>
      <c r="C154" s="10" t="s">
        <v>205</v>
      </c>
      <c r="D154" s="33">
        <v>1350</v>
      </c>
    </row>
    <row r="155" spans="1:4" ht="14.5" x14ac:dyDescent="0.35">
      <c r="A155" s="27">
        <v>1804</v>
      </c>
      <c r="B155" s="1" t="s">
        <v>206</v>
      </c>
      <c r="C155" s="10" t="s">
        <v>113</v>
      </c>
      <c r="D155" s="33">
        <v>0</v>
      </c>
    </row>
    <row r="156" spans="1:4" ht="14.5" x14ac:dyDescent="0.35">
      <c r="A156" s="27">
        <v>1805</v>
      </c>
      <c r="B156" s="1" t="s">
        <v>207</v>
      </c>
      <c r="C156" s="10" t="s">
        <v>208</v>
      </c>
      <c r="D156" s="33">
        <v>100</v>
      </c>
    </row>
    <row r="157" spans="1:4" ht="14.5" x14ac:dyDescent="0.35">
      <c r="A157" s="27"/>
      <c r="B157" s="1"/>
      <c r="C157" s="7" t="s">
        <v>209</v>
      </c>
      <c r="D157" s="35">
        <f>SUM(D149:D156)</f>
        <v>2030</v>
      </c>
    </row>
    <row r="158" spans="1:4" ht="14.5" x14ac:dyDescent="0.35">
      <c r="A158" s="27"/>
      <c r="B158" s="1"/>
      <c r="C158" s="7"/>
      <c r="D158" s="33"/>
    </row>
    <row r="159" spans="1:4" ht="14.5" x14ac:dyDescent="0.35">
      <c r="A159" s="27"/>
      <c r="B159" s="1"/>
      <c r="C159" s="7" t="s">
        <v>210</v>
      </c>
      <c r="D159" s="33"/>
    </row>
    <row r="160" spans="1:4" ht="14.5" x14ac:dyDescent="0.35">
      <c r="A160" s="27">
        <v>1700</v>
      </c>
      <c r="B160" s="1" t="s">
        <v>211</v>
      </c>
      <c r="C160" s="10" t="s">
        <v>179</v>
      </c>
      <c r="D160" s="33">
        <v>0</v>
      </c>
    </row>
    <row r="161" spans="1:4" ht="14.5" x14ac:dyDescent="0.35">
      <c r="A161" s="27">
        <v>1701</v>
      </c>
      <c r="B161" s="1" t="s">
        <v>212</v>
      </c>
      <c r="C161" s="10" t="s">
        <v>155</v>
      </c>
      <c r="D161" s="33">
        <v>140</v>
      </c>
    </row>
    <row r="162" spans="1:4" ht="14.5" x14ac:dyDescent="0.35">
      <c r="A162" s="27">
        <v>1702</v>
      </c>
      <c r="B162" s="1" t="s">
        <v>213</v>
      </c>
      <c r="C162" s="10" t="s">
        <v>108</v>
      </c>
      <c r="D162" s="33">
        <v>0</v>
      </c>
    </row>
    <row r="163" spans="1:4" ht="14.5" x14ac:dyDescent="0.35">
      <c r="A163" s="27">
        <v>1703</v>
      </c>
      <c r="B163" s="1" t="s">
        <v>214</v>
      </c>
      <c r="C163" s="10" t="s">
        <v>111</v>
      </c>
      <c r="D163" s="33">
        <v>0</v>
      </c>
    </row>
    <row r="164" spans="1:4" ht="14.5" x14ac:dyDescent="0.35">
      <c r="A164" s="27">
        <v>1704</v>
      </c>
      <c r="B164" s="1" t="s">
        <v>215</v>
      </c>
      <c r="C164" s="10" t="s">
        <v>113</v>
      </c>
      <c r="D164" s="33">
        <v>0</v>
      </c>
    </row>
    <row r="165" spans="1:4" ht="14.5" x14ac:dyDescent="0.35">
      <c r="A165" s="27">
        <v>1705</v>
      </c>
      <c r="B165" s="1" t="s">
        <v>216</v>
      </c>
      <c r="C165" s="10" t="s">
        <v>208</v>
      </c>
      <c r="D165" s="33">
        <v>0</v>
      </c>
    </row>
    <row r="166" spans="1:4" ht="14.5" x14ac:dyDescent="0.35">
      <c r="A166" s="27"/>
      <c r="B166" s="1"/>
      <c r="C166" s="7" t="s">
        <v>217</v>
      </c>
      <c r="D166" s="35">
        <f>SUM(D160:D165)</f>
        <v>140</v>
      </c>
    </row>
    <row r="167" spans="1:4" ht="14.5" x14ac:dyDescent="0.35">
      <c r="A167" s="27"/>
      <c r="B167" s="1"/>
      <c r="C167" s="7"/>
      <c r="D167" s="33"/>
    </row>
    <row r="168" spans="1:4" ht="14.5" x14ac:dyDescent="0.35">
      <c r="A168" s="27"/>
      <c r="B168" s="1"/>
      <c r="C168" s="7" t="s">
        <v>218</v>
      </c>
      <c r="D168" s="33"/>
    </row>
    <row r="169" spans="1:4" ht="14.5" x14ac:dyDescent="0.35">
      <c r="A169" s="27">
        <v>1500</v>
      </c>
      <c r="B169" s="1" t="s">
        <v>219</v>
      </c>
      <c r="C169" s="13" t="s">
        <v>103</v>
      </c>
      <c r="D169" s="33">
        <v>0</v>
      </c>
    </row>
    <row r="170" spans="1:4" ht="14.5" x14ac:dyDescent="0.35">
      <c r="A170" s="27">
        <v>1501</v>
      </c>
      <c r="B170" s="1" t="s">
        <v>220</v>
      </c>
      <c r="C170" s="13" t="s">
        <v>155</v>
      </c>
      <c r="D170" s="33">
        <v>100</v>
      </c>
    </row>
    <row r="171" spans="1:4" ht="14.5" x14ac:dyDescent="0.35">
      <c r="A171" s="27">
        <v>1502</v>
      </c>
      <c r="B171" s="1" t="s">
        <v>221</v>
      </c>
      <c r="C171" s="10" t="s">
        <v>108</v>
      </c>
      <c r="D171" s="33">
        <v>0</v>
      </c>
    </row>
    <row r="172" spans="1:4" ht="14.5" x14ac:dyDescent="0.35">
      <c r="A172" s="27">
        <v>1503</v>
      </c>
      <c r="B172" s="1" t="s">
        <v>222</v>
      </c>
      <c r="C172" s="6" t="s">
        <v>111</v>
      </c>
      <c r="D172" s="33">
        <v>0</v>
      </c>
    </row>
    <row r="173" spans="1:4" ht="14.5" x14ac:dyDescent="0.35">
      <c r="A173" s="27">
        <v>1504</v>
      </c>
      <c r="B173" s="1" t="s">
        <v>223</v>
      </c>
      <c r="C173" s="6" t="s">
        <v>113</v>
      </c>
      <c r="D173" s="33">
        <v>0</v>
      </c>
    </row>
    <row r="174" spans="1:4" ht="14.5" x14ac:dyDescent="0.35">
      <c r="A174" s="27">
        <v>1505</v>
      </c>
      <c r="B174" s="1" t="s">
        <v>224</v>
      </c>
      <c r="C174" s="6" t="s">
        <v>116</v>
      </c>
      <c r="D174" s="33">
        <v>0</v>
      </c>
    </row>
    <row r="175" spans="1:4" ht="14.5" x14ac:dyDescent="0.35">
      <c r="A175" s="27"/>
      <c r="B175" s="1"/>
      <c r="C175" s="16" t="s">
        <v>225</v>
      </c>
      <c r="D175" s="35">
        <f>SUM(D169:D174)</f>
        <v>100</v>
      </c>
    </row>
    <row r="176" spans="1:4" ht="14.5" x14ac:dyDescent="0.35">
      <c r="A176" s="27"/>
      <c r="B176" s="1"/>
      <c r="C176" s="10"/>
      <c r="D176" s="33"/>
    </row>
    <row r="177" spans="1:5" ht="14.5" x14ac:dyDescent="0.35">
      <c r="A177" s="27"/>
      <c r="B177" s="1"/>
      <c r="C177" s="7" t="s">
        <v>226</v>
      </c>
      <c r="D177" s="35">
        <f>SUM(D64,D73,D82,D91,D100,D109,D118,D127,D137,D146,D157,D166,D175)</f>
        <v>13420</v>
      </c>
    </row>
    <row r="178" spans="1:5" ht="14.5" x14ac:dyDescent="0.35">
      <c r="A178" s="27"/>
      <c r="B178" s="1"/>
      <c r="C178" s="10"/>
      <c r="D178" s="33"/>
    </row>
    <row r="179" spans="1:5" ht="14.5" x14ac:dyDescent="0.35">
      <c r="A179" s="27"/>
      <c r="B179" s="1"/>
      <c r="C179" s="7" t="s">
        <v>227</v>
      </c>
      <c r="D179" s="33"/>
    </row>
    <row r="180" spans="1:5" ht="14.5" x14ac:dyDescent="0.35">
      <c r="A180" s="27"/>
      <c r="B180" s="1"/>
      <c r="C180" s="7"/>
      <c r="D180" s="33"/>
    </row>
    <row r="181" spans="1:5" ht="14.5" x14ac:dyDescent="0.35">
      <c r="A181" s="27">
        <v>1600</v>
      </c>
      <c r="B181" s="1"/>
      <c r="C181" s="7" t="s">
        <v>234</v>
      </c>
      <c r="D181" s="33">
        <v>110876</v>
      </c>
    </row>
    <row r="182" spans="1:5" ht="14.5" x14ac:dyDescent="0.35">
      <c r="A182" s="27">
        <v>1601</v>
      </c>
      <c r="B182" s="1" t="s">
        <v>235</v>
      </c>
      <c r="C182" s="10" t="s">
        <v>236</v>
      </c>
      <c r="D182" s="33">
        <v>9500</v>
      </c>
    </row>
    <row r="183" spans="1:5" ht="14.5" x14ac:dyDescent="0.35">
      <c r="A183" s="27">
        <v>1612</v>
      </c>
      <c r="B183" s="1" t="s">
        <v>237</v>
      </c>
      <c r="C183" s="10" t="s">
        <v>238</v>
      </c>
      <c r="D183" s="33">
        <v>400</v>
      </c>
    </row>
    <row r="184" spans="1:5" ht="14.5" x14ac:dyDescent="0.35">
      <c r="A184" s="27">
        <v>1617</v>
      </c>
      <c r="B184" s="1" t="s">
        <v>239</v>
      </c>
      <c r="C184" s="10" t="s">
        <v>240</v>
      </c>
      <c r="D184" s="33">
        <v>6500</v>
      </c>
    </row>
    <row r="185" spans="1:5" ht="14.5" x14ac:dyDescent="0.35">
      <c r="A185" s="27">
        <v>1602</v>
      </c>
      <c r="B185" s="1" t="s">
        <v>242</v>
      </c>
      <c r="C185" s="10" t="s">
        <v>243</v>
      </c>
      <c r="D185" s="33">
        <v>300</v>
      </c>
    </row>
    <row r="186" spans="1:5" ht="14.5" x14ac:dyDescent="0.35">
      <c r="A186" s="27">
        <v>1603</v>
      </c>
      <c r="B186" s="1" t="s">
        <v>244</v>
      </c>
      <c r="C186" s="10" t="s">
        <v>245</v>
      </c>
      <c r="D186" s="33">
        <v>200</v>
      </c>
    </row>
    <row r="187" spans="1:5" ht="14.5" x14ac:dyDescent="0.35">
      <c r="A187" s="27">
        <v>1604</v>
      </c>
      <c r="B187" s="1" t="s">
        <v>247</v>
      </c>
      <c r="C187" s="10" t="s">
        <v>248</v>
      </c>
      <c r="D187" s="33">
        <v>300</v>
      </c>
    </row>
    <row r="188" spans="1:5" ht="14.5" x14ac:dyDescent="0.35">
      <c r="A188" s="27">
        <v>1623</v>
      </c>
      <c r="B188" s="1" t="s">
        <v>250</v>
      </c>
      <c r="C188" s="10" t="s">
        <v>251</v>
      </c>
      <c r="D188" s="33">
        <v>1800</v>
      </c>
    </row>
    <row r="189" spans="1:5" ht="14.5" x14ac:dyDescent="0.35">
      <c r="A189" s="27">
        <v>1605</v>
      </c>
      <c r="B189" s="1" t="s">
        <v>253</v>
      </c>
      <c r="C189" s="10" t="s">
        <v>254</v>
      </c>
      <c r="D189" s="33">
        <v>0</v>
      </c>
    </row>
    <row r="190" spans="1:5" ht="14.5" x14ac:dyDescent="0.35">
      <c r="A190" s="27">
        <v>1606</v>
      </c>
      <c r="B190" s="1" t="s">
        <v>255</v>
      </c>
      <c r="C190" s="10" t="s">
        <v>256</v>
      </c>
      <c r="D190" s="33">
        <v>1500</v>
      </c>
    </row>
    <row r="191" spans="1:5" ht="14.5" x14ac:dyDescent="0.35">
      <c r="A191" s="27">
        <v>1626</v>
      </c>
      <c r="B191" s="1" t="s">
        <v>257</v>
      </c>
      <c r="C191" s="10" t="s">
        <v>258</v>
      </c>
      <c r="D191" s="33">
        <v>2500</v>
      </c>
    </row>
    <row r="192" spans="1:5" ht="14.5" x14ac:dyDescent="0.35">
      <c r="A192" s="31" t="s">
        <v>229</v>
      </c>
      <c r="B192" s="67" t="s">
        <v>300</v>
      </c>
      <c r="C192" s="10" t="s">
        <v>260</v>
      </c>
      <c r="D192" s="33">
        <v>4000</v>
      </c>
      <c r="E192" s="32" t="s">
        <v>301</v>
      </c>
    </row>
    <row r="193" spans="1:4" ht="14.5" x14ac:dyDescent="0.35">
      <c r="A193" s="27">
        <v>1607</v>
      </c>
      <c r="B193" s="1" t="s">
        <v>262</v>
      </c>
      <c r="C193" s="10" t="s">
        <v>263</v>
      </c>
      <c r="D193" s="33">
        <v>500</v>
      </c>
    </row>
    <row r="194" spans="1:4" ht="14.5" x14ac:dyDescent="0.35">
      <c r="A194" s="27">
        <v>1610</v>
      </c>
      <c r="B194" s="1" t="s">
        <v>265</v>
      </c>
      <c r="C194" s="10" t="s">
        <v>266</v>
      </c>
      <c r="D194" s="33">
        <v>4000</v>
      </c>
    </row>
    <row r="195" spans="1:4" ht="14.5" x14ac:dyDescent="0.35">
      <c r="A195" s="27">
        <v>1611</v>
      </c>
      <c r="B195" s="1" t="s">
        <v>268</v>
      </c>
      <c r="C195" s="10" t="s">
        <v>269</v>
      </c>
      <c r="D195" s="33">
        <v>5500</v>
      </c>
    </row>
    <row r="196" spans="1:4" ht="14.5" x14ac:dyDescent="0.35">
      <c r="A196" s="27">
        <v>1613</v>
      </c>
      <c r="B196" s="1" t="s">
        <v>271</v>
      </c>
      <c r="C196" s="10" t="s">
        <v>272</v>
      </c>
      <c r="D196" s="33">
        <v>600</v>
      </c>
    </row>
    <row r="197" spans="1:4" ht="14.5" x14ac:dyDescent="0.35">
      <c r="A197" s="27">
        <v>1614</v>
      </c>
      <c r="B197" s="1" t="s">
        <v>273</v>
      </c>
      <c r="C197" s="10" t="s">
        <v>274</v>
      </c>
      <c r="D197" s="33">
        <v>1080</v>
      </c>
    </row>
    <row r="198" spans="1:4" ht="14.5" x14ac:dyDescent="0.35">
      <c r="A198" s="27">
        <v>1615</v>
      </c>
      <c r="B198" s="1" t="s">
        <v>275</v>
      </c>
      <c r="C198" s="10" t="s">
        <v>276</v>
      </c>
      <c r="D198" s="33">
        <v>150</v>
      </c>
    </row>
    <row r="199" spans="1:4" ht="14.5" x14ac:dyDescent="0.35">
      <c r="A199" s="27">
        <v>1616</v>
      </c>
      <c r="B199" s="1" t="s">
        <v>277</v>
      </c>
      <c r="C199" s="10" t="s">
        <v>278</v>
      </c>
      <c r="D199" s="33">
        <v>1500</v>
      </c>
    </row>
    <row r="200" spans="1:4" ht="14.5" x14ac:dyDescent="0.35">
      <c r="A200" s="27">
        <v>1618</v>
      </c>
      <c r="B200" s="1" t="s">
        <v>280</v>
      </c>
      <c r="C200" s="10" t="s">
        <v>281</v>
      </c>
      <c r="D200" s="33">
        <v>0</v>
      </c>
    </row>
    <row r="201" spans="1:4" ht="14.5" x14ac:dyDescent="0.35">
      <c r="A201" s="27">
        <v>1619</v>
      </c>
      <c r="B201" s="1" t="s">
        <v>283</v>
      </c>
      <c r="C201" s="10" t="s">
        <v>284</v>
      </c>
      <c r="D201" s="33">
        <v>500</v>
      </c>
    </row>
    <row r="202" spans="1:4" ht="14.5" x14ac:dyDescent="0.35">
      <c r="A202" s="27">
        <v>1620</v>
      </c>
      <c r="B202" s="1" t="s">
        <v>286</v>
      </c>
      <c r="C202" s="10" t="s">
        <v>287</v>
      </c>
      <c r="D202" s="33">
        <v>1000</v>
      </c>
    </row>
    <row r="203" spans="1:4" ht="14.5" x14ac:dyDescent="0.35">
      <c r="A203" s="27">
        <v>1621</v>
      </c>
      <c r="B203" s="1" t="s">
        <v>288</v>
      </c>
      <c r="C203" s="10" t="s">
        <v>289</v>
      </c>
      <c r="D203" s="33">
        <v>8500</v>
      </c>
    </row>
    <row r="204" spans="1:4" ht="14.5" x14ac:dyDescent="0.35">
      <c r="A204" s="27">
        <v>1622</v>
      </c>
      <c r="B204" s="1" t="s">
        <v>290</v>
      </c>
      <c r="C204" s="10" t="s">
        <v>291</v>
      </c>
      <c r="D204" s="56">
        <v>400</v>
      </c>
    </row>
    <row r="205" spans="1:4" ht="14.5" x14ac:dyDescent="0.35">
      <c r="A205" s="27">
        <v>1623</v>
      </c>
      <c r="B205" s="1" t="s">
        <v>293</v>
      </c>
      <c r="C205" s="10" t="s">
        <v>294</v>
      </c>
      <c r="D205" s="33">
        <v>0</v>
      </c>
    </row>
    <row r="206" spans="1:4" ht="14.5" x14ac:dyDescent="0.35">
      <c r="A206" s="27"/>
      <c r="B206" s="1"/>
      <c r="C206" s="7" t="s">
        <v>295</v>
      </c>
      <c r="D206" s="35">
        <f>SUM(D181:D205)</f>
        <v>161606</v>
      </c>
    </row>
    <row r="207" spans="1:4" ht="14.5" x14ac:dyDescent="0.35">
      <c r="A207" s="27"/>
      <c r="B207" s="1"/>
      <c r="C207" s="10"/>
      <c r="D207" s="33"/>
    </row>
    <row r="208" spans="1:4" ht="14.5" x14ac:dyDescent="0.35">
      <c r="A208" s="27"/>
      <c r="B208" s="10"/>
      <c r="C208" s="12" t="s">
        <v>296</v>
      </c>
      <c r="D208" s="33">
        <f>SUM(D55,D177,D206)</f>
        <v>202276</v>
      </c>
    </row>
    <row r="209" spans="1:4" ht="14.5" x14ac:dyDescent="0.35">
      <c r="A209" s="27"/>
      <c r="B209" s="10"/>
      <c r="C209" s="12"/>
      <c r="D209" s="33"/>
    </row>
    <row r="210" spans="1:4" ht="14.5" x14ac:dyDescent="0.35">
      <c r="A210" s="27"/>
      <c r="B210" s="2"/>
      <c r="C210" s="17" t="s">
        <v>297</v>
      </c>
      <c r="D210" s="35">
        <f>SUM(D39-D208)</f>
        <v>-35526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2024 worksheet</vt:lpstr>
      <vt:lpstr>2023 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Elizabeth Ricker</dc:creator>
  <cp:keywords/>
  <dc:description/>
  <cp:lastModifiedBy>Rochelle Reimert</cp:lastModifiedBy>
  <cp:revision/>
  <dcterms:created xsi:type="dcterms:W3CDTF">2022-07-10T15:12:53Z</dcterms:created>
  <dcterms:modified xsi:type="dcterms:W3CDTF">2023-11-07T20:29:54Z</dcterms:modified>
  <cp:category/>
  <cp:contentStatus/>
</cp:coreProperties>
</file>